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5D0A586-7AFC-4612-A47F-11FE93DA65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7" i="4" l="1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S13" i="4"/>
  <c r="S32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T27" i="4" l="1"/>
  <c r="T33" i="4" s="1"/>
  <c r="H13" i="4"/>
  <c r="H32" i="4" s="1"/>
  <c r="N13" i="4"/>
  <c r="N32" i="4" s="1"/>
  <c r="T13" i="4"/>
  <c r="T32" i="4" s="1"/>
  <c r="H27" i="4"/>
  <c r="H33" i="4" s="1"/>
  <c r="N27" i="4"/>
  <c r="N33" i="4" s="1"/>
  <c r="K13" i="4"/>
  <c r="K32" i="4" s="1"/>
  <c r="Q13" i="4"/>
  <c r="Q32" i="4" s="1"/>
  <c r="K27" i="4"/>
  <c r="K33" i="4" s="1"/>
  <c r="Q27" i="4"/>
  <c r="Q33" i="4" s="1"/>
  <c r="O14" i="3" l="1"/>
  <c r="N14" i="3"/>
  <c r="M14" i="3"/>
  <c r="L14" i="3"/>
  <c r="AG8" i="3"/>
  <c r="AG11" i="3" s="1"/>
  <c r="K14" i="3"/>
  <c r="AS11" i="3"/>
  <c r="AQ11" i="3"/>
  <c r="AR11" i="3" s="1"/>
  <c r="AP11" i="3"/>
  <c r="AO11" i="3"/>
  <c r="AN11" i="3"/>
  <c r="AM11" i="3"/>
  <c r="AE11" i="3"/>
  <c r="I16" i="3" s="1"/>
  <c r="AD11" i="3"/>
  <c r="AC11" i="3"/>
  <c r="G16" i="3" s="1"/>
  <c r="AB11" i="3"/>
  <c r="AA11" i="3"/>
  <c r="E16" i="3" s="1"/>
  <c r="W11" i="3"/>
  <c r="U11" i="3"/>
  <c r="T11" i="3"/>
  <c r="S11" i="3"/>
  <c r="R11" i="3"/>
  <c r="Q11" i="3"/>
  <c r="K11" i="3"/>
  <c r="K15" i="3" s="1"/>
  <c r="I11" i="3"/>
  <c r="H11" i="3"/>
  <c r="H15" i="3" s="1"/>
  <c r="G11" i="3"/>
  <c r="G15" i="3" s="1"/>
  <c r="G17" i="3" s="1"/>
  <c r="F11" i="3"/>
  <c r="F15" i="3" s="1"/>
  <c r="E11" i="3"/>
  <c r="E15" i="3" s="1"/>
  <c r="E17" i="3" s="1"/>
  <c r="I15" i="3" l="1"/>
  <c r="J11" i="3"/>
  <c r="K16" i="3"/>
  <c r="I17" i="3"/>
  <c r="O17" i="3" s="1"/>
  <c r="O15" i="3"/>
  <c r="J15" i="3"/>
  <c r="N15" i="3"/>
  <c r="L15" i="3"/>
  <c r="M15" i="3"/>
  <c r="K17" i="3"/>
  <c r="F16" i="3"/>
  <c r="H16" i="3"/>
  <c r="H17" i="3" s="1"/>
  <c r="M17" i="3" s="1"/>
  <c r="F17" i="3"/>
  <c r="L17" i="3" s="1"/>
  <c r="J17" i="3"/>
  <c r="O16" i="3"/>
  <c r="J16" i="3"/>
  <c r="N16" i="3"/>
  <c r="L16" i="3"/>
  <c r="M16" i="3"/>
  <c r="AF11" i="3"/>
  <c r="Y20" i="1"/>
  <c r="I26" i="1" s="1"/>
  <c r="N26" i="1" s="1"/>
  <c r="Z20" i="1" s="1"/>
  <c r="X20" i="1"/>
  <c r="H26" i="1" s="1"/>
  <c r="W20" i="1"/>
  <c r="G26" i="1" s="1"/>
  <c r="V20" i="1"/>
  <c r="F26" i="1" s="1"/>
  <c r="U20" i="1"/>
  <c r="E26" i="1" s="1"/>
  <c r="N17" i="3" l="1"/>
  <c r="K26" i="1"/>
  <c r="L26" i="1"/>
  <c r="M26" i="1"/>
  <c r="AQ20" i="1"/>
  <c r="AP20" i="1"/>
  <c r="AO20" i="1"/>
  <c r="AN20" i="1"/>
  <c r="AM20" i="1"/>
  <c r="AL20" i="1"/>
  <c r="O20" i="1"/>
  <c r="O25" i="1" s="1"/>
  <c r="O28" i="1" s="1"/>
  <c r="O29" i="1" s="1"/>
  <c r="M20" i="1"/>
  <c r="L20" i="1"/>
  <c r="K20" i="1"/>
  <c r="J20" i="1"/>
  <c r="I20" i="1"/>
  <c r="I25" i="1" s="1"/>
  <c r="H20" i="1"/>
  <c r="H25" i="1" s="1"/>
  <c r="G20" i="1"/>
  <c r="G25" i="1" s="1"/>
  <c r="G28" i="1" s="1"/>
  <c r="F20" i="1"/>
  <c r="F25" i="1" s="1"/>
  <c r="E20" i="1"/>
  <c r="E25" i="1" s="1"/>
  <c r="E28" i="1" s="1"/>
  <c r="N20" i="1" l="1"/>
  <c r="N25" i="1" s="1"/>
  <c r="F28" i="1"/>
  <c r="K28" i="1" s="1"/>
  <c r="K25" i="1"/>
  <c r="L25" i="1"/>
  <c r="H28" i="1"/>
  <c r="L28" i="1" s="1"/>
  <c r="I28" i="1"/>
  <c r="M25" i="1"/>
  <c r="D22" i="1"/>
  <c r="N28" i="1" l="1"/>
  <c r="M28" i="1"/>
</calcChain>
</file>

<file path=xl/sharedStrings.xml><?xml version="1.0" encoding="utf-8"?>
<sst xmlns="http://schemas.openxmlformats.org/spreadsheetml/2006/main" count="460" uniqueCount="141">
  <si>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</si>
  <si>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</si>
  <si>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</si>
  <si>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</si>
  <si>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</si>
  <si>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</si>
  <si>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</si>
  <si>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</si>
  <si>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</si>
  <si>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</si>
  <si>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</si>
  <si>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</si>
  <si>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</si>
  <si>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</si>
  <si>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</si>
  <si>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</si>
  <si>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</si>
  <si>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</si>
  <si>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</si>
  <si>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</si>
  <si>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</si>
  <si>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</si>
  <si>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</si>
  <si>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</si>
  <si>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</si>
  <si>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</si>
  <si>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</si>
  <si>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</si>
  <si>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</si>
  <si>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</si>
  <si>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</si>
  <si>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</si>
  <si>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</si>
  <si>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</si>
  <si>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suomensarja</t>
  </si>
  <si>
    <t>PattU  2</t>
  </si>
  <si>
    <t>Seurat</t>
  </si>
  <si>
    <t>5.</t>
  </si>
  <si>
    <t>Tuukka Sarkkinen</t>
  </si>
  <si>
    <t>1.11.1999   Pattijoki</t>
  </si>
  <si>
    <t>12.05. 2015  Kiri - PattU  1-0  (2-1, 3-3)</t>
  </si>
  <si>
    <t>15 v   7 kk 11 pv</t>
  </si>
  <si>
    <t>5.  ottelu</t>
  </si>
  <si>
    <t>14.06. 2015  PattU - JymyJussit  2-1  (2-3, 3-1, 2-0)</t>
  </si>
  <si>
    <t>15 v   8 kk 13 pv</t>
  </si>
  <si>
    <t>8.</t>
  </si>
  <si>
    <t>12.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</si>
  <si>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</si>
  <si>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</si>
  <si>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</si>
  <si>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</si>
  <si>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</si>
  <si>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</si>
  <si>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</si>
  <si>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</si>
  <si>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</si>
  <si>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</si>
  <si>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</si>
  <si>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</si>
  <si>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</si>
  <si>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</si>
  <si>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2016  Kouvola</t>
  </si>
  <si>
    <t xml:space="preserve">  2-1  (16-3, 1-2, 0-0, 2-1)</t>
  </si>
  <si>
    <t>Länsi</t>
  </si>
  <si>
    <t>Mika Lehto</t>
  </si>
  <si>
    <t>3k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</si>
  <si>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</si>
  <si>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</si>
  <si>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</si>
  <si>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</si>
  <si>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</si>
  <si>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</si>
  <si>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</si>
  <si>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</si>
  <si>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</si>
  <si>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</si>
  <si>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10.</t>
  </si>
  <si>
    <t>0-0-0</t>
  </si>
  <si>
    <t>0/0</t>
  </si>
  <si>
    <t>Lyöty</t>
  </si>
  <si>
    <t>Tuotu</t>
  </si>
  <si>
    <t xml:space="preserve">18.  ottelu  </t>
  </si>
  <si>
    <t>21.05. 2017  PattU - ViVe  0-1  (4-7, 2-2)</t>
  </si>
  <si>
    <t>17 v   7 kk 20 pv</t>
  </si>
  <si>
    <t>2/2</t>
  </si>
  <si>
    <t>1/4</t>
  </si>
  <si>
    <t>3/6</t>
  </si>
  <si>
    <t>02.07. 2017  Imatra</t>
  </si>
  <si>
    <t xml:space="preserve">  0-2  (1-3, 1-4)</t>
  </si>
  <si>
    <t>2k</t>
  </si>
  <si>
    <t>4/4</t>
  </si>
  <si>
    <t>2/8</t>
  </si>
  <si>
    <t>Mikko Kivinen</t>
  </si>
  <si>
    <t>1/3</t>
  </si>
  <si>
    <t>3/5</t>
  </si>
  <si>
    <t>6/11</t>
  </si>
  <si>
    <t xml:space="preserve">      Runkosarja TOP-30</t>
  </si>
  <si>
    <t>7.</t>
  </si>
  <si>
    <t>0-3  ViVe</t>
  </si>
  <si>
    <t>PattU = Pattijoen Urheilijat  (1928)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</si>
  <si>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</si>
  <si>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</si>
  <si>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</si>
  <si>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</si>
  <si>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</si>
  <si>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</si>
  <si>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</si>
  <si>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</si>
  <si>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</si>
  <si>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ykköspesis</t>
  </si>
  <si>
    <t>YK</t>
  </si>
  <si>
    <t>YK = Ylivieskan Kuula  (1909)</t>
  </si>
  <si>
    <t>9.</t>
  </si>
  <si>
    <t>Pattijoen Urheilijat Juniorit  (2012),  kasvattajaseura</t>
  </si>
  <si>
    <t>0-2  JoMa</t>
  </si>
  <si>
    <t>Ura</t>
  </si>
  <si>
    <t>Ura = Kannuksen Ura  (1969)</t>
  </si>
  <si>
    <t>0/3</t>
  </si>
  <si>
    <t>ENSIMMÄISET RUNKOSARJASSA</t>
  </si>
  <si>
    <t>ENSIMMÄISET PUDOTUSPELEISSÄ</t>
  </si>
  <si>
    <t>YLEISÖ</t>
  </si>
  <si>
    <t>1.   19.08. 2018  ViVe - PattU  2-0</t>
  </si>
  <si>
    <t>5.   06.09. 2020  PattU - JoMa  0-2</t>
  </si>
  <si>
    <t>20 v 10 kk   5 pv</t>
  </si>
  <si>
    <t>18 v   9 kk 18 pv</t>
  </si>
  <si>
    <t>11.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</si>
  <si>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</si>
  <si>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</si>
  <si>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</si>
  <si>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</si>
  <si>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</si>
  <si>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</si>
  <si>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</si>
  <si>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</si>
  <si>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22.</t>
  </si>
  <si>
    <t>21.</t>
  </si>
  <si>
    <t>23.</t>
  </si>
  <si>
    <t>9.   12.08. 2023  PattU - KiPa  2-0</t>
  </si>
  <si>
    <t>23 v   9 kk 11 pv</t>
  </si>
  <si>
    <t>29.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</si>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</sst>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2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165" fontId="3" fillId="3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15" xfId="0" applyFont="1" applyFill="1" applyBorder="1" applyAlignment="1">
      <alignment horizontal="left"/>
    </xf>
    <xf numFmtId="165" fontId="3" fillId="8" borderId="15" xfId="1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49" fontId="3" fillId="8" borderId="8" xfId="0" applyNumberFormat="1" applyFont="1" applyFill="1" applyBorder="1" applyAlignment="1">
      <alignment horizontal="center"/>
    </xf>
    <xf numFmtId="165" fontId="3" fillId="8" borderId="6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5" fontId="3" fillId="3" borderId="1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9.57031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86"/>
      <c r="B1" s="2" t="s">
        <v>38</v>
      </c>
      <c r="C1" s="3"/>
      <c r="D1" s="4"/>
      <c r="E1" s="5" t="s">
        <v>39</v>
      </c>
      <c r="F1" s="67"/>
      <c r="G1" s="67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</row>
    <row r="2" spans="1:44" s="88" customFormat="1" ht="15" customHeight="1" x14ac:dyDescent="0.25">
      <c r="A2" s="87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96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15</v>
      </c>
      <c r="AC2" s="19"/>
      <c r="AD2" s="13"/>
      <c r="AE2" s="20"/>
      <c r="AF2" s="18"/>
      <c r="AG2" s="21" t="s">
        <v>67</v>
      </c>
      <c r="AH2" s="13"/>
      <c r="AI2" s="13"/>
      <c r="AJ2" s="14"/>
      <c r="AK2" s="18"/>
      <c r="AL2" s="21" t="s">
        <v>68</v>
      </c>
      <c r="AM2" s="19"/>
      <c r="AN2" s="13"/>
      <c r="AO2" s="54" t="s">
        <v>69</v>
      </c>
      <c r="AP2" s="13"/>
      <c r="AQ2" s="14"/>
      <c r="AR2" s="40"/>
    </row>
    <row r="3" spans="1:44" s="88" customFormat="1" ht="15" customHeight="1" x14ac:dyDescent="0.25">
      <c r="A3" s="8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70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70</v>
      </c>
      <c r="AE3" s="17" t="s">
        <v>17</v>
      </c>
      <c r="AF3" s="22"/>
      <c r="AG3" s="17" t="s">
        <v>71</v>
      </c>
      <c r="AH3" s="17" t="s">
        <v>72</v>
      </c>
      <c r="AI3" s="14" t="s">
        <v>73</v>
      </c>
      <c r="AJ3" s="17" t="s">
        <v>74</v>
      </c>
      <c r="AK3" s="22"/>
      <c r="AL3" s="17" t="s">
        <v>23</v>
      </c>
      <c r="AM3" s="17" t="s">
        <v>24</v>
      </c>
      <c r="AN3" s="14" t="s">
        <v>75</v>
      </c>
      <c r="AO3" s="14" t="s">
        <v>30</v>
      </c>
      <c r="AP3" s="16" t="s">
        <v>31</v>
      </c>
      <c r="AQ3" s="17" t="s">
        <v>32</v>
      </c>
      <c r="AR3" s="40"/>
    </row>
    <row r="4" spans="1:44" s="88" customFormat="1" ht="15" customHeight="1" x14ac:dyDescent="0.25">
      <c r="A4" s="87"/>
      <c r="B4" s="23">
        <v>2014</v>
      </c>
      <c r="C4" s="24" t="s">
        <v>37</v>
      </c>
      <c r="D4" s="25" t="s">
        <v>35</v>
      </c>
      <c r="E4" s="23"/>
      <c r="F4" s="26" t="s">
        <v>34</v>
      </c>
      <c r="G4" s="23"/>
      <c r="H4" s="23"/>
      <c r="I4" s="23"/>
      <c r="J4" s="24"/>
      <c r="K4" s="24"/>
      <c r="L4" s="24"/>
      <c r="M4" s="2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89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0"/>
    </row>
    <row r="5" spans="1:44" s="88" customFormat="1" ht="15" customHeight="1" x14ac:dyDescent="0.25">
      <c r="A5" s="87"/>
      <c r="B5" s="23">
        <v>2015</v>
      </c>
      <c r="C5" s="24" t="s">
        <v>37</v>
      </c>
      <c r="D5" s="25" t="s">
        <v>35</v>
      </c>
      <c r="E5" s="23"/>
      <c r="F5" s="26" t="s">
        <v>34</v>
      </c>
      <c r="G5" s="23"/>
      <c r="H5" s="23"/>
      <c r="I5" s="23"/>
      <c r="J5" s="24"/>
      <c r="K5" s="24"/>
      <c r="L5" s="24"/>
      <c r="M5" s="24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89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30"/>
      <c r="AN5" s="30"/>
      <c r="AO5" s="30"/>
      <c r="AP5" s="32"/>
      <c r="AQ5" s="29"/>
      <c r="AR5" s="40"/>
    </row>
    <row r="6" spans="1:44" s="88" customFormat="1" ht="15" customHeight="1" x14ac:dyDescent="0.25">
      <c r="A6" s="87"/>
      <c r="B6" s="29">
        <v>2015</v>
      </c>
      <c r="C6" s="29" t="s">
        <v>45</v>
      </c>
      <c r="D6" s="28" t="s">
        <v>33</v>
      </c>
      <c r="E6" s="29">
        <v>5</v>
      </c>
      <c r="F6" s="29">
        <v>0</v>
      </c>
      <c r="G6" s="29">
        <v>0</v>
      </c>
      <c r="H6" s="29">
        <v>1</v>
      </c>
      <c r="I6" s="29">
        <v>2</v>
      </c>
      <c r="J6" s="29">
        <v>0</v>
      </c>
      <c r="K6" s="29">
        <v>0</v>
      </c>
      <c r="L6" s="29">
        <v>2</v>
      </c>
      <c r="M6" s="29">
        <v>0</v>
      </c>
      <c r="N6" s="46">
        <v>0.1666</v>
      </c>
      <c r="O6" s="61">
        <v>12</v>
      </c>
      <c r="P6" s="17"/>
      <c r="Q6" s="17"/>
      <c r="R6" s="17"/>
      <c r="S6" s="17"/>
      <c r="T6" s="22"/>
      <c r="U6" s="28"/>
      <c r="V6" s="29"/>
      <c r="W6" s="30"/>
      <c r="X6" s="29"/>
      <c r="Y6" s="29"/>
      <c r="Z6" s="89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30"/>
      <c r="AN6" s="30"/>
      <c r="AO6" s="30"/>
      <c r="AP6" s="32"/>
      <c r="AQ6" s="29"/>
      <c r="AR6" s="40"/>
    </row>
    <row r="7" spans="1:44" s="88" customFormat="1" ht="15" customHeight="1" x14ac:dyDescent="0.25">
      <c r="A7" s="87"/>
      <c r="B7" s="23">
        <v>2016</v>
      </c>
      <c r="C7" s="24" t="s">
        <v>66</v>
      </c>
      <c r="D7" s="25" t="s">
        <v>35</v>
      </c>
      <c r="E7" s="23"/>
      <c r="F7" s="26" t="s">
        <v>34</v>
      </c>
      <c r="G7" s="23"/>
      <c r="H7" s="23"/>
      <c r="I7" s="23"/>
      <c r="J7" s="24"/>
      <c r="K7" s="24"/>
      <c r="L7" s="24"/>
      <c r="M7" s="24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89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0"/>
    </row>
    <row r="8" spans="1:44" s="88" customFormat="1" ht="15" customHeight="1" x14ac:dyDescent="0.25">
      <c r="A8" s="87"/>
      <c r="B8" s="29">
        <v>2016</v>
      </c>
      <c r="C8" s="29" t="s">
        <v>46</v>
      </c>
      <c r="D8" s="28" t="s">
        <v>33</v>
      </c>
      <c r="E8" s="29">
        <v>11</v>
      </c>
      <c r="F8" s="29">
        <v>0</v>
      </c>
      <c r="G8" s="29">
        <v>0</v>
      </c>
      <c r="H8" s="29">
        <v>1</v>
      </c>
      <c r="I8" s="29">
        <v>3</v>
      </c>
      <c r="J8" s="29">
        <v>3</v>
      </c>
      <c r="K8" s="29">
        <v>0</v>
      </c>
      <c r="L8" s="29">
        <v>0</v>
      </c>
      <c r="M8" s="29">
        <v>0</v>
      </c>
      <c r="N8" s="46">
        <v>0.10299999999999999</v>
      </c>
      <c r="O8" s="61">
        <v>29</v>
      </c>
      <c r="P8" s="17"/>
      <c r="Q8" s="17"/>
      <c r="R8" s="17"/>
      <c r="S8" s="17"/>
      <c r="T8" s="22"/>
      <c r="U8" s="28"/>
      <c r="V8" s="29"/>
      <c r="W8" s="30"/>
      <c r="X8" s="29"/>
      <c r="Y8" s="29"/>
      <c r="Z8" s="89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0"/>
    </row>
    <row r="9" spans="1:44" s="88" customFormat="1" ht="15" customHeight="1" x14ac:dyDescent="0.25">
      <c r="A9" s="87"/>
      <c r="B9" s="23">
        <v>2017</v>
      </c>
      <c r="C9" s="24" t="s">
        <v>45</v>
      </c>
      <c r="D9" s="25" t="s">
        <v>35</v>
      </c>
      <c r="E9" s="23"/>
      <c r="F9" s="26" t="s">
        <v>34</v>
      </c>
      <c r="G9" s="23"/>
      <c r="H9" s="23"/>
      <c r="I9" s="23"/>
      <c r="J9" s="24"/>
      <c r="K9" s="24"/>
      <c r="L9" s="24"/>
      <c r="M9" s="24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89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0"/>
    </row>
    <row r="10" spans="1:44" s="88" customFormat="1" ht="15" customHeight="1" x14ac:dyDescent="0.25">
      <c r="A10" s="87"/>
      <c r="B10" s="29">
        <v>2017</v>
      </c>
      <c r="C10" s="29" t="s">
        <v>76</v>
      </c>
      <c r="D10" s="34" t="s">
        <v>33</v>
      </c>
      <c r="E10" s="29">
        <v>14</v>
      </c>
      <c r="F10" s="90">
        <v>1</v>
      </c>
      <c r="G10" s="90">
        <v>1</v>
      </c>
      <c r="H10" s="90">
        <v>4</v>
      </c>
      <c r="I10" s="90">
        <v>21</v>
      </c>
      <c r="J10" s="29">
        <v>13</v>
      </c>
      <c r="K10" s="29">
        <v>4</v>
      </c>
      <c r="L10" s="29">
        <v>2</v>
      </c>
      <c r="M10" s="29">
        <v>2</v>
      </c>
      <c r="N10" s="91">
        <v>0.45700000000000002</v>
      </c>
      <c r="O10" s="22">
        <v>46</v>
      </c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89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0"/>
    </row>
    <row r="11" spans="1:44" s="88" customFormat="1" ht="15" customHeight="1" x14ac:dyDescent="0.25">
      <c r="A11" s="87"/>
      <c r="B11" s="29">
        <v>2018</v>
      </c>
      <c r="C11" s="29" t="s">
        <v>97</v>
      </c>
      <c r="D11" s="34" t="s">
        <v>33</v>
      </c>
      <c r="E11" s="29">
        <v>28</v>
      </c>
      <c r="F11" s="90">
        <v>1</v>
      </c>
      <c r="G11" s="90">
        <v>2</v>
      </c>
      <c r="H11" s="90">
        <v>9</v>
      </c>
      <c r="I11" s="90">
        <v>50</v>
      </c>
      <c r="J11" s="29">
        <v>31</v>
      </c>
      <c r="K11" s="29">
        <v>7</v>
      </c>
      <c r="L11" s="29">
        <v>9</v>
      </c>
      <c r="M11" s="29">
        <v>3</v>
      </c>
      <c r="N11" s="91">
        <v>0.3906</v>
      </c>
      <c r="O11" s="22">
        <v>128.00819252432154</v>
      </c>
      <c r="P11" s="17"/>
      <c r="Q11" s="17"/>
      <c r="R11" s="17"/>
      <c r="S11" s="17"/>
      <c r="T11" s="22"/>
      <c r="U11" s="29">
        <v>3</v>
      </c>
      <c r="V11" s="29">
        <v>0</v>
      </c>
      <c r="W11" s="30">
        <v>0</v>
      </c>
      <c r="X11" s="29">
        <v>0</v>
      </c>
      <c r="Y11" s="29">
        <v>2</v>
      </c>
      <c r="Z11" s="89">
        <v>0.33329999999999999</v>
      </c>
      <c r="AA11" s="22"/>
      <c r="AB11" s="17"/>
      <c r="AC11" s="17"/>
      <c r="AD11" s="17"/>
      <c r="AE11" s="17"/>
      <c r="AF11" s="22"/>
      <c r="AG11" s="28" t="s">
        <v>98</v>
      </c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0"/>
    </row>
    <row r="12" spans="1:44" s="88" customFormat="1" ht="15" customHeight="1" x14ac:dyDescent="0.25">
      <c r="A12" s="87"/>
      <c r="B12" s="23">
        <v>2019</v>
      </c>
      <c r="C12" s="24" t="s">
        <v>112</v>
      </c>
      <c r="D12" s="25" t="s">
        <v>35</v>
      </c>
      <c r="E12" s="23"/>
      <c r="F12" s="26" t="s">
        <v>34</v>
      </c>
      <c r="G12" s="23"/>
      <c r="H12" s="23"/>
      <c r="I12" s="23"/>
      <c r="J12" s="24"/>
      <c r="K12" s="24"/>
      <c r="L12" s="24"/>
      <c r="M12" s="24"/>
      <c r="N12" s="27"/>
      <c r="O12" s="22"/>
      <c r="P12" s="17"/>
      <c r="Q12" s="17"/>
      <c r="R12" s="17"/>
      <c r="S12" s="17"/>
      <c r="T12" s="22"/>
      <c r="U12" s="28"/>
      <c r="V12" s="29"/>
      <c r="W12" s="30"/>
      <c r="X12" s="29"/>
      <c r="Y12" s="29"/>
      <c r="Z12" s="89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0"/>
    </row>
    <row r="13" spans="1:44" s="88" customFormat="1" ht="15" customHeight="1" x14ac:dyDescent="0.25">
      <c r="A13" s="87"/>
      <c r="B13" s="152">
        <v>2019</v>
      </c>
      <c r="C13" s="152" t="s">
        <v>76</v>
      </c>
      <c r="D13" s="153" t="s">
        <v>110</v>
      </c>
      <c r="E13" s="152"/>
      <c r="F13" s="154" t="s">
        <v>109</v>
      </c>
      <c r="G13" s="155"/>
      <c r="H13" s="65"/>
      <c r="I13" s="152"/>
      <c r="J13" s="152"/>
      <c r="K13" s="152"/>
      <c r="L13" s="152"/>
      <c r="M13" s="152"/>
      <c r="N13" s="156"/>
      <c r="O13" s="22"/>
      <c r="P13" s="17"/>
      <c r="Q13" s="17"/>
      <c r="R13" s="17"/>
      <c r="S13" s="17"/>
      <c r="T13" s="22"/>
      <c r="U13" s="29"/>
      <c r="V13" s="29"/>
      <c r="W13" s="30"/>
      <c r="X13" s="29"/>
      <c r="Y13" s="29"/>
      <c r="Z13" s="89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9"/>
      <c r="AN13" s="29"/>
      <c r="AO13" s="30"/>
      <c r="AP13" s="32"/>
      <c r="AQ13" s="29"/>
      <c r="AR13" s="40"/>
    </row>
    <row r="14" spans="1:44" s="88" customFormat="1" ht="15" customHeight="1" x14ac:dyDescent="0.25">
      <c r="A14" s="87"/>
      <c r="B14" s="29">
        <v>2019</v>
      </c>
      <c r="C14" s="29" t="s">
        <v>97</v>
      </c>
      <c r="D14" s="34" t="s">
        <v>33</v>
      </c>
      <c r="E14" s="29">
        <v>5</v>
      </c>
      <c r="F14" s="29">
        <v>0</v>
      </c>
      <c r="G14" s="29">
        <v>0</v>
      </c>
      <c r="H14" s="29">
        <v>2</v>
      </c>
      <c r="I14" s="29">
        <v>2</v>
      </c>
      <c r="J14" s="29">
        <v>0</v>
      </c>
      <c r="K14" s="29">
        <v>0</v>
      </c>
      <c r="L14" s="29">
        <v>2</v>
      </c>
      <c r="M14" s="29">
        <v>0</v>
      </c>
      <c r="N14" s="151">
        <v>0.1052</v>
      </c>
      <c r="O14" s="61">
        <v>19</v>
      </c>
      <c r="P14" s="17"/>
      <c r="Q14" s="17"/>
      <c r="R14" s="17"/>
      <c r="S14" s="17"/>
      <c r="T14" s="22"/>
      <c r="U14" s="28"/>
      <c r="V14" s="29"/>
      <c r="W14" s="30"/>
      <c r="X14" s="29"/>
      <c r="Y14" s="29"/>
      <c r="Z14" s="89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0"/>
    </row>
    <row r="15" spans="1:44" s="88" customFormat="1" ht="15" customHeight="1" x14ac:dyDescent="0.25">
      <c r="A15" s="87"/>
      <c r="B15" s="152">
        <v>2020</v>
      </c>
      <c r="C15" s="152" t="s">
        <v>45</v>
      </c>
      <c r="D15" s="153" t="s">
        <v>115</v>
      </c>
      <c r="E15" s="152"/>
      <c r="F15" s="154" t="s">
        <v>109</v>
      </c>
      <c r="G15" s="65"/>
      <c r="H15" s="152"/>
      <c r="I15" s="152"/>
      <c r="J15" s="152"/>
      <c r="K15" s="152"/>
      <c r="L15" s="152"/>
      <c r="M15" s="152"/>
      <c r="N15" s="156"/>
      <c r="O15" s="22"/>
      <c r="P15" s="17"/>
      <c r="Q15" s="17"/>
      <c r="R15" s="17"/>
      <c r="S15" s="17"/>
      <c r="T15" s="22"/>
      <c r="U15" s="28"/>
      <c r="V15" s="29"/>
      <c r="W15" s="30"/>
      <c r="X15" s="29"/>
      <c r="Y15" s="29"/>
      <c r="Z15" s="134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9"/>
      <c r="AN15" s="29"/>
      <c r="AO15" s="30"/>
      <c r="AP15" s="32"/>
      <c r="AQ15" s="29"/>
      <c r="AR15" s="40"/>
    </row>
    <row r="16" spans="1:44" s="88" customFormat="1" ht="15" customHeight="1" x14ac:dyDescent="0.25">
      <c r="A16" s="87"/>
      <c r="B16" s="29">
        <v>2020</v>
      </c>
      <c r="C16" s="29" t="s">
        <v>45</v>
      </c>
      <c r="D16" s="34" t="s">
        <v>33</v>
      </c>
      <c r="E16" s="29">
        <v>11</v>
      </c>
      <c r="F16" s="29">
        <v>0</v>
      </c>
      <c r="G16" s="29">
        <v>3</v>
      </c>
      <c r="H16" s="29">
        <v>4</v>
      </c>
      <c r="I16" s="29">
        <v>19</v>
      </c>
      <c r="J16" s="29">
        <v>13</v>
      </c>
      <c r="K16" s="29">
        <v>1</v>
      </c>
      <c r="L16" s="29">
        <v>2</v>
      </c>
      <c r="M16" s="29">
        <v>3</v>
      </c>
      <c r="N16" s="89">
        <v>0.45229999999999998</v>
      </c>
      <c r="O16" s="39">
        <v>42</v>
      </c>
      <c r="P16" s="93"/>
      <c r="Q16" s="17"/>
      <c r="R16" s="17"/>
      <c r="S16" s="17"/>
      <c r="T16" s="40"/>
      <c r="U16" s="29">
        <v>2</v>
      </c>
      <c r="V16" s="29">
        <v>0</v>
      </c>
      <c r="W16" s="30">
        <v>0</v>
      </c>
      <c r="X16" s="29">
        <v>1</v>
      </c>
      <c r="Y16" s="29">
        <v>5</v>
      </c>
      <c r="Z16" s="134">
        <v>0.55549999999999999</v>
      </c>
      <c r="AA16" s="39"/>
      <c r="AB16" s="17"/>
      <c r="AC16" s="17"/>
      <c r="AD16" s="17"/>
      <c r="AE16" s="17"/>
      <c r="AF16" s="22"/>
      <c r="AG16" s="28" t="s">
        <v>114</v>
      </c>
      <c r="AH16" s="28"/>
      <c r="AI16" s="28"/>
      <c r="AJ16" s="28"/>
      <c r="AK16" s="22"/>
      <c r="AL16" s="29"/>
      <c r="AM16" s="29"/>
      <c r="AN16" s="29"/>
      <c r="AO16" s="30"/>
      <c r="AP16" s="32"/>
      <c r="AQ16" s="29"/>
      <c r="AR16" s="40"/>
    </row>
    <row r="17" spans="1:45" s="88" customFormat="1" ht="15" customHeight="1" x14ac:dyDescent="0.25">
      <c r="A17" s="87"/>
      <c r="B17" s="29">
        <v>2021</v>
      </c>
      <c r="C17" s="29" t="s">
        <v>45</v>
      </c>
      <c r="D17" s="28" t="s">
        <v>33</v>
      </c>
      <c r="E17" s="29">
        <v>25</v>
      </c>
      <c r="F17" s="29">
        <v>0</v>
      </c>
      <c r="G17" s="29">
        <v>1</v>
      </c>
      <c r="H17" s="29">
        <v>10</v>
      </c>
      <c r="I17" s="29">
        <v>66</v>
      </c>
      <c r="J17" s="29">
        <v>11</v>
      </c>
      <c r="K17" s="29">
        <v>48</v>
      </c>
      <c r="L17" s="29">
        <v>6</v>
      </c>
      <c r="M17" s="29">
        <v>1</v>
      </c>
      <c r="N17" s="46">
        <v>0.47139999999999999</v>
      </c>
      <c r="O17" s="22">
        <v>140</v>
      </c>
      <c r="P17" s="93"/>
      <c r="Q17" s="17"/>
      <c r="R17" s="17"/>
      <c r="S17" s="17"/>
      <c r="T17" s="40"/>
      <c r="U17" s="29">
        <v>3</v>
      </c>
      <c r="V17" s="29">
        <v>0</v>
      </c>
      <c r="W17" s="30">
        <v>0</v>
      </c>
      <c r="X17" s="29">
        <v>0</v>
      </c>
      <c r="Y17" s="29">
        <v>7</v>
      </c>
      <c r="Z17" s="134">
        <v>0.58330000000000004</v>
      </c>
      <c r="AA17" s="39"/>
      <c r="AB17" s="17"/>
      <c r="AC17" s="17"/>
      <c r="AD17" s="17"/>
      <c r="AE17" s="17"/>
      <c r="AF17" s="22"/>
      <c r="AG17" s="28" t="s">
        <v>98</v>
      </c>
      <c r="AH17" s="28"/>
      <c r="AI17" s="28"/>
      <c r="AJ17" s="28"/>
      <c r="AK17" s="22"/>
      <c r="AL17" s="29"/>
      <c r="AM17" s="29"/>
      <c r="AN17" s="29"/>
      <c r="AO17" s="30"/>
      <c r="AP17" s="32"/>
      <c r="AQ17" s="29"/>
      <c r="AR17" s="40"/>
    </row>
    <row r="18" spans="1:45" s="88" customFormat="1" ht="15" customHeight="1" x14ac:dyDescent="0.25">
      <c r="A18" s="87"/>
      <c r="B18" s="29">
        <v>2022</v>
      </c>
      <c r="C18" s="29" t="s">
        <v>125</v>
      </c>
      <c r="D18" s="28" t="s">
        <v>33</v>
      </c>
      <c r="E18" s="29">
        <v>30</v>
      </c>
      <c r="F18" s="29">
        <v>4</v>
      </c>
      <c r="G18" s="29">
        <v>9</v>
      </c>
      <c r="H18" s="29">
        <v>21</v>
      </c>
      <c r="I18" s="29">
        <v>116</v>
      </c>
      <c r="J18" s="29">
        <v>26</v>
      </c>
      <c r="K18" s="29">
        <v>54</v>
      </c>
      <c r="L18" s="29">
        <v>23</v>
      </c>
      <c r="M18" s="29">
        <v>13</v>
      </c>
      <c r="N18" s="46">
        <v>0.57430000000000003</v>
      </c>
      <c r="O18" s="22">
        <v>202</v>
      </c>
      <c r="P18" s="93"/>
      <c r="Q18" s="17"/>
      <c r="R18" s="17"/>
      <c r="S18" s="17"/>
      <c r="T18" s="40"/>
      <c r="U18" s="29"/>
      <c r="V18" s="29"/>
      <c r="W18" s="30"/>
      <c r="X18" s="29"/>
      <c r="Y18" s="29"/>
      <c r="Z18" s="134"/>
      <c r="AA18" s="39"/>
      <c r="AB18" s="17"/>
      <c r="AC18" s="17"/>
      <c r="AD18" s="17"/>
      <c r="AE18" s="17"/>
      <c r="AF18" s="22"/>
      <c r="AG18" s="28"/>
      <c r="AH18" s="28"/>
      <c r="AI18" s="28"/>
      <c r="AJ18" s="28"/>
      <c r="AK18" s="22"/>
      <c r="AL18" s="29"/>
      <c r="AM18" s="29"/>
      <c r="AN18" s="29"/>
      <c r="AO18" s="30"/>
      <c r="AP18" s="32"/>
      <c r="AQ18" s="29"/>
      <c r="AR18" s="40"/>
    </row>
    <row r="19" spans="1:45" s="88" customFormat="1" ht="15" customHeight="1" x14ac:dyDescent="0.25">
      <c r="A19" s="87"/>
      <c r="B19" s="29">
        <v>2023</v>
      </c>
      <c r="C19" s="29" t="s">
        <v>76</v>
      </c>
      <c r="D19" s="34" t="s">
        <v>33</v>
      </c>
      <c r="E19" s="29">
        <v>28</v>
      </c>
      <c r="F19" s="29">
        <v>3</v>
      </c>
      <c r="G19" s="30">
        <v>33</v>
      </c>
      <c r="H19" s="29">
        <v>15</v>
      </c>
      <c r="I19" s="29">
        <v>113</v>
      </c>
      <c r="J19" s="29">
        <v>10</v>
      </c>
      <c r="K19" s="29">
        <v>29</v>
      </c>
      <c r="L19" s="29">
        <v>38</v>
      </c>
      <c r="M19" s="29">
        <v>36</v>
      </c>
      <c r="N19" s="46">
        <v>0.59162303664921467</v>
      </c>
      <c r="O19" s="39">
        <v>191</v>
      </c>
      <c r="P19" s="17" t="s">
        <v>136</v>
      </c>
      <c r="Q19" s="17"/>
      <c r="R19" s="17" t="s">
        <v>134</v>
      </c>
      <c r="S19" s="17"/>
      <c r="T19" s="39"/>
      <c r="U19" s="29">
        <v>3</v>
      </c>
      <c r="V19" s="29">
        <v>1</v>
      </c>
      <c r="W19" s="30">
        <v>4</v>
      </c>
      <c r="X19" s="29">
        <v>4</v>
      </c>
      <c r="Y19" s="29">
        <v>9</v>
      </c>
      <c r="Z19" s="89">
        <v>0.52939999999999998</v>
      </c>
      <c r="AA19" s="39"/>
      <c r="AB19" s="17"/>
      <c r="AC19" s="17"/>
      <c r="AD19" s="17"/>
      <c r="AE19" s="17"/>
      <c r="AF19" s="22"/>
      <c r="AG19" s="28" t="s">
        <v>140</v>
      </c>
      <c r="AH19" s="28"/>
      <c r="AI19" s="28"/>
      <c r="AJ19" s="28"/>
      <c r="AK19" s="22"/>
      <c r="AL19" s="29"/>
      <c r="AM19" s="29"/>
      <c r="AN19" s="29"/>
      <c r="AO19" s="30"/>
      <c r="AP19" s="32"/>
      <c r="AQ19" s="29"/>
      <c r="AR19" s="40"/>
    </row>
    <row r="20" spans="1:45" s="88" customFormat="1" ht="15" customHeight="1" x14ac:dyDescent="0.25">
      <c r="A20" s="92"/>
      <c r="B20" s="15" t="s">
        <v>7</v>
      </c>
      <c r="C20" s="16"/>
      <c r="D20" s="14"/>
      <c r="E20" s="17">
        <f t="shared" ref="E20:M20" si="0">SUM(E4:E19)</f>
        <v>157</v>
      </c>
      <c r="F20" s="17">
        <f t="shared" si="0"/>
        <v>9</v>
      </c>
      <c r="G20" s="17">
        <f t="shared" si="0"/>
        <v>49</v>
      </c>
      <c r="H20" s="17">
        <f t="shared" si="0"/>
        <v>67</v>
      </c>
      <c r="I20" s="17">
        <f t="shared" si="0"/>
        <v>392</v>
      </c>
      <c r="J20" s="17">
        <f t="shared" si="0"/>
        <v>107</v>
      </c>
      <c r="K20" s="17">
        <f t="shared" si="0"/>
        <v>143</v>
      </c>
      <c r="L20" s="17">
        <f t="shared" si="0"/>
        <v>84</v>
      </c>
      <c r="M20" s="16">
        <f t="shared" si="0"/>
        <v>58</v>
      </c>
      <c r="N20" s="33">
        <f>PRODUCT(I20/O20)</f>
        <v>0.48454391886546333</v>
      </c>
      <c r="O20" s="60">
        <f>SUM(O3:O19)</f>
        <v>809.00819252432154</v>
      </c>
      <c r="P20" s="93" t="s">
        <v>77</v>
      </c>
      <c r="Q20" s="93" t="s">
        <v>77</v>
      </c>
      <c r="R20" s="93" t="s">
        <v>77</v>
      </c>
      <c r="S20" s="93" t="s">
        <v>77</v>
      </c>
      <c r="T20" s="22"/>
      <c r="U20" s="16">
        <f t="shared" ref="U20:Y20" si="1">SUM(U4:U19)</f>
        <v>11</v>
      </c>
      <c r="V20" s="16">
        <f t="shared" si="1"/>
        <v>1</v>
      </c>
      <c r="W20" s="16">
        <f t="shared" si="1"/>
        <v>4</v>
      </c>
      <c r="X20" s="16">
        <f t="shared" si="1"/>
        <v>5</v>
      </c>
      <c r="Y20" s="16">
        <f t="shared" si="1"/>
        <v>23</v>
      </c>
      <c r="Z20" s="33">
        <f>PRODUCT(N26)</f>
        <v>0.52272727272727271</v>
      </c>
      <c r="AA20" s="60"/>
      <c r="AB20" s="93" t="s">
        <v>77</v>
      </c>
      <c r="AC20" s="93" t="s">
        <v>77</v>
      </c>
      <c r="AD20" s="93" t="s">
        <v>77</v>
      </c>
      <c r="AE20" s="93" t="s">
        <v>77</v>
      </c>
      <c r="AF20" s="22"/>
      <c r="AG20" s="93" t="s">
        <v>117</v>
      </c>
      <c r="AH20" s="93" t="s">
        <v>78</v>
      </c>
      <c r="AI20" s="93" t="s">
        <v>78</v>
      </c>
      <c r="AJ20" s="93" t="s">
        <v>78</v>
      </c>
      <c r="AK20" s="22"/>
      <c r="AL20" s="17">
        <f t="shared" ref="AL20:AQ20" si="2">SUM(AL4:AL19)</f>
        <v>0</v>
      </c>
      <c r="AM20" s="17">
        <f t="shared" si="2"/>
        <v>0</v>
      </c>
      <c r="AN20" s="17">
        <f t="shared" si="2"/>
        <v>0</v>
      </c>
      <c r="AO20" s="17">
        <f t="shared" si="2"/>
        <v>0</v>
      </c>
      <c r="AP20" s="17">
        <f t="shared" si="2"/>
        <v>0</v>
      </c>
      <c r="AQ20" s="17">
        <f t="shared" si="2"/>
        <v>0</v>
      </c>
      <c r="AR20" s="40"/>
    </row>
    <row r="21" spans="1:45" s="88" customFormat="1" ht="15" customHeight="1" x14ac:dyDescent="0.25">
      <c r="A21" s="92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94"/>
      <c r="O21" s="22"/>
      <c r="P21" s="21"/>
      <c r="Q21" s="19"/>
      <c r="R21" s="95"/>
      <c r="S21" s="96"/>
      <c r="T21" s="22"/>
      <c r="U21" s="21"/>
      <c r="V21" s="19"/>
      <c r="W21" s="95"/>
      <c r="X21" s="19"/>
      <c r="Y21" s="95"/>
      <c r="Z21" s="96"/>
      <c r="AA21" s="22"/>
      <c r="AB21" s="97"/>
      <c r="AC21" s="98"/>
      <c r="AD21" s="95"/>
      <c r="AE21" s="96"/>
      <c r="AF21" s="22"/>
      <c r="AG21" s="99">
        <v>0</v>
      </c>
      <c r="AH21" s="99">
        <v>0</v>
      </c>
      <c r="AI21" s="99">
        <v>0</v>
      </c>
      <c r="AJ21" s="99">
        <v>0</v>
      </c>
      <c r="AK21" s="22"/>
      <c r="AL21" s="16"/>
      <c r="AM21" s="13"/>
      <c r="AN21" s="13"/>
      <c r="AO21" s="13"/>
      <c r="AP21" s="13"/>
      <c r="AQ21" s="14"/>
      <c r="AR21" s="40"/>
    </row>
    <row r="22" spans="1:45" ht="15" customHeight="1" x14ac:dyDescent="0.25">
      <c r="A22" s="87"/>
      <c r="B22" s="34" t="s">
        <v>2</v>
      </c>
      <c r="C22" s="32"/>
      <c r="D22" s="35">
        <f>SUM(F20:H20)+((I20-F20-G20)/3)+(E20/3)+(AL20*25)+(AM20*25)+(AN20*10)+(AO20*25)+(AP20*20)+(AQ20*15)</f>
        <v>288.66666666666663</v>
      </c>
      <c r="E22" s="36"/>
      <c r="F22" s="36"/>
      <c r="G22" s="36"/>
      <c r="H22" s="36"/>
      <c r="I22" s="36"/>
      <c r="J22" s="36"/>
      <c r="K22" s="36"/>
      <c r="L22" s="36"/>
      <c r="M22" s="36"/>
      <c r="N22" s="37"/>
      <c r="O22" s="36"/>
      <c r="P22" s="22"/>
      <c r="Q22" s="22"/>
      <c r="R22" s="22"/>
      <c r="S22" s="22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22"/>
      <c r="AG22" s="36"/>
      <c r="AH22" s="36"/>
      <c r="AI22" s="36"/>
      <c r="AJ22" s="36"/>
      <c r="AK22" s="22"/>
      <c r="AL22" s="36"/>
      <c r="AM22" s="36"/>
      <c r="AN22" s="36"/>
      <c r="AO22" s="36"/>
      <c r="AP22" s="36"/>
      <c r="AQ22" s="36"/>
      <c r="AR22" s="40"/>
    </row>
    <row r="23" spans="1:45" s="88" customFormat="1" ht="15" customHeight="1" x14ac:dyDescent="0.25">
      <c r="A23" s="87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9"/>
      <c r="P23" s="39"/>
      <c r="Q23" s="39"/>
      <c r="R23" s="39"/>
      <c r="S23" s="39"/>
      <c r="T23" s="39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2"/>
      <c r="AG23" s="36"/>
      <c r="AH23" s="36"/>
      <c r="AI23" s="36"/>
      <c r="AJ23" s="36"/>
      <c r="AK23" s="22"/>
      <c r="AL23" s="36"/>
      <c r="AM23" s="36"/>
      <c r="AN23" s="36"/>
      <c r="AO23" s="36"/>
      <c r="AP23" s="36"/>
      <c r="AQ23" s="36"/>
      <c r="AR23" s="40"/>
    </row>
    <row r="24" spans="1:45" ht="15" customHeight="1" x14ac:dyDescent="0.25">
      <c r="A24" s="87"/>
      <c r="B24" s="21" t="s">
        <v>25</v>
      </c>
      <c r="C24" s="41"/>
      <c r="D24" s="41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36"/>
      <c r="K24" s="17" t="s">
        <v>27</v>
      </c>
      <c r="L24" s="17" t="s">
        <v>28</v>
      </c>
      <c r="M24" s="17" t="s">
        <v>29</v>
      </c>
      <c r="N24" s="17" t="s">
        <v>22</v>
      </c>
      <c r="O24" s="22"/>
      <c r="P24" s="42" t="s">
        <v>118</v>
      </c>
      <c r="Q24" s="11"/>
      <c r="R24" s="11"/>
      <c r="S24" s="11"/>
      <c r="T24" s="43"/>
      <c r="U24" s="43"/>
      <c r="V24" s="43"/>
      <c r="W24" s="43"/>
      <c r="X24" s="43"/>
      <c r="Y24" s="11"/>
      <c r="Z24" s="11"/>
      <c r="AA24" s="11"/>
      <c r="AB24" s="43"/>
      <c r="AC24" s="43"/>
      <c r="AD24" s="11"/>
      <c r="AE24" s="44"/>
      <c r="AF24" s="22"/>
      <c r="AG24" s="42" t="s">
        <v>119</v>
      </c>
      <c r="AH24" s="11"/>
      <c r="AI24" s="11"/>
      <c r="AJ24" s="11"/>
      <c r="AK24" s="11"/>
      <c r="AL24" s="10" t="s">
        <v>120</v>
      </c>
      <c r="AM24" s="11"/>
      <c r="AN24" s="11"/>
      <c r="AO24" s="11"/>
      <c r="AP24" s="11"/>
      <c r="AQ24" s="44"/>
      <c r="AR24" s="40"/>
    </row>
    <row r="25" spans="1:45" ht="15" customHeight="1" x14ac:dyDescent="0.25">
      <c r="A25" s="87"/>
      <c r="B25" s="42" t="s">
        <v>13</v>
      </c>
      <c r="C25" s="11"/>
      <c r="D25" s="44"/>
      <c r="E25" s="29">
        <f>PRODUCT(E20)</f>
        <v>157</v>
      </c>
      <c r="F25" s="29">
        <f>PRODUCT(F20)</f>
        <v>9</v>
      </c>
      <c r="G25" s="29">
        <f>PRODUCT(G20)</f>
        <v>49</v>
      </c>
      <c r="H25" s="29">
        <f>PRODUCT(H20)</f>
        <v>67</v>
      </c>
      <c r="I25" s="29">
        <f>PRODUCT(I20)</f>
        <v>392</v>
      </c>
      <c r="J25" s="36"/>
      <c r="K25" s="45">
        <f>PRODUCT((F25+G25)/E25)</f>
        <v>0.36942675159235666</v>
      </c>
      <c r="L25" s="45">
        <f>PRODUCT(H25/E25)</f>
        <v>0.42675159235668791</v>
      </c>
      <c r="M25" s="45">
        <f>PRODUCT(I25/E25)</f>
        <v>2.4968152866242037</v>
      </c>
      <c r="N25" s="46">
        <f>PRODUCT(N20)</f>
        <v>0.48454391886546333</v>
      </c>
      <c r="O25" s="22">
        <f>PRODUCT(O20)</f>
        <v>809.00819252432154</v>
      </c>
      <c r="P25" s="136" t="s">
        <v>9</v>
      </c>
      <c r="Q25" s="168"/>
      <c r="R25" s="137" t="s">
        <v>40</v>
      </c>
      <c r="S25" s="137"/>
      <c r="T25" s="137"/>
      <c r="U25" s="137"/>
      <c r="V25" s="137"/>
      <c r="W25" s="137"/>
      <c r="X25" s="137"/>
      <c r="Y25" s="157"/>
      <c r="Z25" s="157"/>
      <c r="AA25" s="169" t="s">
        <v>11</v>
      </c>
      <c r="AB25" s="137"/>
      <c r="AC25" s="137"/>
      <c r="AD25" s="170" t="s">
        <v>41</v>
      </c>
      <c r="AE25" s="138"/>
      <c r="AF25" s="22"/>
      <c r="AG25" s="136" t="s">
        <v>9</v>
      </c>
      <c r="AH25" s="137" t="s">
        <v>121</v>
      </c>
      <c r="AI25" s="137"/>
      <c r="AJ25" s="169"/>
      <c r="AK25" s="169"/>
      <c r="AL25" s="169">
        <v>1911</v>
      </c>
      <c r="AM25" s="169"/>
      <c r="AN25" s="166" t="s">
        <v>124</v>
      </c>
      <c r="AO25" s="169"/>
      <c r="AP25" s="169"/>
      <c r="AQ25" s="170"/>
      <c r="AR25" s="40"/>
    </row>
    <row r="26" spans="1:45" ht="15" customHeight="1" x14ac:dyDescent="0.25">
      <c r="A26" s="87"/>
      <c r="B26" s="47" t="s">
        <v>15</v>
      </c>
      <c r="C26" s="48"/>
      <c r="D26" s="49"/>
      <c r="E26" s="29">
        <f t="shared" ref="E26:I26" si="3">SUM(U20)</f>
        <v>11</v>
      </c>
      <c r="F26" s="29">
        <f t="shared" si="3"/>
        <v>1</v>
      </c>
      <c r="G26" s="29">
        <f t="shared" si="3"/>
        <v>4</v>
      </c>
      <c r="H26" s="29">
        <f t="shared" si="3"/>
        <v>5</v>
      </c>
      <c r="I26" s="29">
        <f t="shared" si="3"/>
        <v>23</v>
      </c>
      <c r="J26" s="36"/>
      <c r="K26" s="45">
        <f>PRODUCT((F26+G26)/E26)</f>
        <v>0.45454545454545453</v>
      </c>
      <c r="L26" s="45">
        <f>PRODUCT(H26/E26)</f>
        <v>0.45454545454545453</v>
      </c>
      <c r="M26" s="45">
        <f>PRODUCT(I26/E26)</f>
        <v>2.0909090909090908</v>
      </c>
      <c r="N26" s="46">
        <f>PRODUCT(I26/O26)</f>
        <v>0.52272727272727271</v>
      </c>
      <c r="O26" s="22">
        <v>44</v>
      </c>
      <c r="P26" s="158" t="s">
        <v>79</v>
      </c>
      <c r="Q26" s="171"/>
      <c r="R26" s="160" t="s">
        <v>82</v>
      </c>
      <c r="S26" s="160"/>
      <c r="T26" s="160"/>
      <c r="U26" s="160"/>
      <c r="V26" s="160"/>
      <c r="W26" s="160"/>
      <c r="X26" s="160"/>
      <c r="Y26" s="159"/>
      <c r="Z26" s="159"/>
      <c r="AA26" s="60" t="s">
        <v>81</v>
      </c>
      <c r="AB26" s="160"/>
      <c r="AC26" s="160"/>
      <c r="AD26" s="172" t="s">
        <v>83</v>
      </c>
      <c r="AE26" s="161"/>
      <c r="AF26" s="22"/>
      <c r="AG26" s="158" t="s">
        <v>79</v>
      </c>
      <c r="AH26" s="160" t="s">
        <v>137</v>
      </c>
      <c r="AI26" s="160"/>
      <c r="AJ26" s="60"/>
      <c r="AK26" s="60"/>
      <c r="AL26" s="60">
        <v>775</v>
      </c>
      <c r="AM26" s="60"/>
      <c r="AN26" s="166" t="s">
        <v>138</v>
      </c>
      <c r="AO26" s="60"/>
      <c r="AP26" s="60"/>
      <c r="AQ26" s="172"/>
      <c r="AR26" s="40"/>
    </row>
    <row r="27" spans="1:45" ht="15" customHeight="1" x14ac:dyDescent="0.25">
      <c r="A27" s="87"/>
      <c r="B27" s="50" t="s">
        <v>16</v>
      </c>
      <c r="C27" s="51"/>
      <c r="D27" s="52"/>
      <c r="E27" s="31"/>
      <c r="F27" s="31"/>
      <c r="G27" s="31"/>
      <c r="H27" s="31"/>
      <c r="I27" s="31"/>
      <c r="J27" s="36"/>
      <c r="K27" s="100"/>
      <c r="L27" s="100"/>
      <c r="M27" s="100"/>
      <c r="N27" s="101"/>
      <c r="O27" s="22"/>
      <c r="P27" s="158" t="s">
        <v>80</v>
      </c>
      <c r="Q27" s="171"/>
      <c r="R27" s="160" t="s">
        <v>43</v>
      </c>
      <c r="S27" s="160"/>
      <c r="T27" s="160"/>
      <c r="U27" s="160"/>
      <c r="V27" s="160"/>
      <c r="W27" s="160"/>
      <c r="X27" s="160"/>
      <c r="Y27" s="159"/>
      <c r="Z27" s="159"/>
      <c r="AA27" s="60" t="s">
        <v>42</v>
      </c>
      <c r="AB27" s="160"/>
      <c r="AC27" s="160"/>
      <c r="AD27" s="172" t="s">
        <v>44</v>
      </c>
      <c r="AE27" s="161"/>
      <c r="AF27" s="22"/>
      <c r="AG27" s="158" t="s">
        <v>80</v>
      </c>
      <c r="AH27" s="160" t="s">
        <v>122</v>
      </c>
      <c r="AI27" s="160"/>
      <c r="AJ27" s="60"/>
      <c r="AK27" s="60"/>
      <c r="AL27" s="60">
        <v>860</v>
      </c>
      <c r="AM27" s="60"/>
      <c r="AN27" s="166" t="s">
        <v>123</v>
      </c>
      <c r="AO27" s="60"/>
      <c r="AP27" s="60"/>
      <c r="AQ27" s="172"/>
      <c r="AR27" s="40"/>
    </row>
    <row r="28" spans="1:45" ht="15" customHeight="1" x14ac:dyDescent="0.25">
      <c r="A28" s="87"/>
      <c r="B28" s="53" t="s">
        <v>26</v>
      </c>
      <c r="C28" s="54"/>
      <c r="D28" s="55"/>
      <c r="E28" s="17">
        <f>SUM(E25:E27)</f>
        <v>168</v>
      </c>
      <c r="F28" s="17">
        <f>SUM(F25:F27)</f>
        <v>10</v>
      </c>
      <c r="G28" s="17">
        <f>SUM(G25:G27)</f>
        <v>53</v>
      </c>
      <c r="H28" s="17">
        <f>SUM(H25:H27)</f>
        <v>72</v>
      </c>
      <c r="I28" s="17">
        <f>SUM(I25:I27)</f>
        <v>415</v>
      </c>
      <c r="J28" s="36"/>
      <c r="K28" s="56">
        <f>PRODUCT((F28+G28)/E28)</f>
        <v>0.375</v>
      </c>
      <c r="L28" s="56">
        <f>PRODUCT(H28/E28)</f>
        <v>0.42857142857142855</v>
      </c>
      <c r="M28" s="56">
        <f>PRODUCT(I28/E28)</f>
        <v>2.4702380952380953</v>
      </c>
      <c r="N28" s="33">
        <f>PRODUCT(I28/O28)</f>
        <v>0.48651349850683556</v>
      </c>
      <c r="O28" s="22">
        <f>SUM(O25:O27)</f>
        <v>853.00819252432154</v>
      </c>
      <c r="P28" s="162" t="s">
        <v>10</v>
      </c>
      <c r="Q28" s="173"/>
      <c r="R28" s="164" t="s">
        <v>82</v>
      </c>
      <c r="S28" s="164"/>
      <c r="T28" s="164"/>
      <c r="U28" s="164"/>
      <c r="V28" s="164"/>
      <c r="W28" s="164"/>
      <c r="X28" s="164"/>
      <c r="Y28" s="163"/>
      <c r="Z28" s="163"/>
      <c r="AA28" s="174" t="s">
        <v>81</v>
      </c>
      <c r="AB28" s="164"/>
      <c r="AC28" s="164"/>
      <c r="AD28" s="72" t="s">
        <v>83</v>
      </c>
      <c r="AE28" s="165"/>
      <c r="AF28" s="22"/>
      <c r="AG28" s="162" t="s">
        <v>10</v>
      </c>
      <c r="AH28" s="164" t="s">
        <v>137</v>
      </c>
      <c r="AI28" s="164"/>
      <c r="AJ28" s="174"/>
      <c r="AK28" s="174"/>
      <c r="AL28" s="174">
        <v>775</v>
      </c>
      <c r="AM28" s="174"/>
      <c r="AN28" s="167" t="s">
        <v>138</v>
      </c>
      <c r="AO28" s="174"/>
      <c r="AP28" s="174"/>
      <c r="AQ28" s="72"/>
      <c r="AR28" s="40"/>
    </row>
    <row r="29" spans="1:45" ht="15" customHeight="1" x14ac:dyDescent="0.25">
      <c r="A29" s="87"/>
      <c r="B29" s="38"/>
      <c r="C29" s="38"/>
      <c r="D29" s="38"/>
      <c r="E29" s="38"/>
      <c r="F29" s="38"/>
      <c r="G29" s="38"/>
      <c r="H29" s="38"/>
      <c r="I29" s="38"/>
      <c r="J29" s="36"/>
      <c r="K29" s="38"/>
      <c r="L29" s="38"/>
      <c r="M29" s="38"/>
      <c r="N29" s="37"/>
      <c r="O29" s="22">
        <f>SUM(O26:O28)</f>
        <v>897.00819252432154</v>
      </c>
      <c r="P29" s="36"/>
      <c r="Q29" s="36"/>
      <c r="R29" s="36"/>
      <c r="S29" s="36"/>
      <c r="T29" s="22"/>
      <c r="U29" s="22"/>
      <c r="V29" s="36"/>
      <c r="W29" s="36"/>
      <c r="X29" s="36"/>
      <c r="Y29" s="22"/>
      <c r="Z29" s="22"/>
      <c r="AA29" s="22"/>
      <c r="AB29" s="22"/>
      <c r="AC29" s="22"/>
      <c r="AD29" s="22"/>
      <c r="AE29" s="22"/>
      <c r="AF29" s="22"/>
      <c r="AG29" s="22"/>
      <c r="AH29" s="57"/>
      <c r="AI29" s="36"/>
      <c r="AJ29" s="36"/>
      <c r="AK29" s="22"/>
      <c r="AL29" s="36"/>
      <c r="AM29" s="36"/>
      <c r="AN29" s="36"/>
      <c r="AO29" s="36"/>
      <c r="AP29" s="36"/>
      <c r="AQ29" s="36"/>
      <c r="AR29" s="40"/>
    </row>
    <row r="30" spans="1:45" ht="15" customHeight="1" x14ac:dyDescent="0.2">
      <c r="A30" s="87"/>
      <c r="B30" s="36" t="s">
        <v>36</v>
      </c>
      <c r="C30" s="36"/>
      <c r="D30" s="36" t="s">
        <v>113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</row>
    <row r="31" spans="1:45" ht="15" customHeight="1" x14ac:dyDescent="0.2">
      <c r="A31" s="87"/>
      <c r="B31" s="36"/>
      <c r="C31" s="36"/>
      <c r="D31" s="36" t="s">
        <v>99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87"/>
      <c r="B32" s="36"/>
      <c r="C32" s="36"/>
      <c r="D32" s="36" t="s">
        <v>111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s="7" customFormat="1" ht="15" customHeight="1" x14ac:dyDescent="0.2">
      <c r="A33" s="8"/>
      <c r="B33" s="36"/>
      <c r="C33" s="36"/>
      <c r="D33" s="83" t="s">
        <v>116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s="7" customFormat="1" ht="15" customHeight="1" x14ac:dyDescent="0.25">
      <c r="A34" s="8"/>
      <c r="B34" s="22"/>
      <c r="C34" s="22"/>
      <c r="D34" s="36"/>
      <c r="E34" s="22"/>
      <c r="F34" s="22"/>
      <c r="G34" s="22"/>
      <c r="H34" s="36"/>
      <c r="I34" s="36"/>
      <c r="J34" s="36"/>
      <c r="K34" s="36"/>
      <c r="L34" s="36"/>
      <c r="M34" s="1"/>
      <c r="N34" s="36"/>
      <c r="O34" s="22"/>
      <c r="P34" s="36"/>
      <c r="Q34" s="36"/>
      <c r="R34" s="36"/>
      <c r="S34" s="36"/>
      <c r="T34" s="22"/>
      <c r="U34" s="22"/>
      <c r="V34" s="57"/>
      <c r="W34" s="36"/>
      <c r="X34" s="36"/>
      <c r="Y34" s="36"/>
      <c r="Z34" s="36"/>
      <c r="AA34" s="36"/>
      <c r="AB34" s="36"/>
      <c r="AC34" s="36"/>
      <c r="AD34" s="36"/>
      <c r="AE34" s="36"/>
      <c r="AF34" s="40"/>
      <c r="AG34" s="1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40"/>
    </row>
    <row r="35" spans="1:45" s="7" customFormat="1" ht="15" customHeight="1" x14ac:dyDescent="0.25">
      <c r="A35" s="8"/>
      <c r="B35" s="22"/>
      <c r="C35" s="22"/>
      <c r="D35" s="36"/>
      <c r="E35" s="22"/>
      <c r="F35" s="22"/>
      <c r="G35" s="22"/>
      <c r="H35" s="36"/>
      <c r="I35" s="36"/>
      <c r="J35" s="36"/>
      <c r="K35" s="36"/>
      <c r="L35" s="36"/>
      <c r="M35" s="36"/>
      <c r="N35" s="36"/>
      <c r="O35" s="22"/>
      <c r="P35" s="36"/>
      <c r="Q35" s="36"/>
      <c r="R35" s="36"/>
      <c r="S35" s="36"/>
      <c r="T35" s="22"/>
      <c r="U35" s="22"/>
      <c r="V35" s="57"/>
      <c r="W35" s="36"/>
      <c r="X35" s="36"/>
      <c r="Y35" s="36"/>
      <c r="Z35" s="36"/>
      <c r="AA35" s="36"/>
      <c r="AB35" s="36"/>
      <c r="AC35" s="36"/>
      <c r="AD35" s="36"/>
      <c r="AE35" s="36"/>
      <c r="AF35" s="40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0"/>
    </row>
    <row r="36" spans="1:45" s="7" customFormat="1" ht="15" customHeight="1" x14ac:dyDescent="0.25">
      <c r="A36" s="8"/>
      <c r="B36" s="22"/>
      <c r="C36" s="22"/>
      <c r="D36" s="36"/>
      <c r="E36" s="22"/>
      <c r="F36" s="22"/>
      <c r="G36" s="22"/>
      <c r="H36" s="36"/>
      <c r="I36" s="36"/>
      <c r="J36" s="36"/>
      <c r="K36" s="36"/>
      <c r="L36" s="36"/>
      <c r="M36" s="36"/>
      <c r="N36" s="36"/>
      <c r="O36" s="22"/>
      <c r="P36" s="36"/>
      <c r="Q36" s="36"/>
      <c r="R36" s="36"/>
      <c r="S36" s="36"/>
      <c r="T36" s="22"/>
      <c r="U36" s="22"/>
      <c r="V36" s="57"/>
      <c r="W36" s="36"/>
      <c r="X36" s="36"/>
      <c r="Y36" s="36"/>
      <c r="Z36" s="36"/>
      <c r="AA36" s="36"/>
      <c r="AB36" s="36"/>
      <c r="AC36" s="36"/>
      <c r="AD36" s="36"/>
      <c r="AE36" s="36"/>
      <c r="AF36" s="40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40"/>
    </row>
    <row r="37" spans="1:45" s="7" customFormat="1" ht="15" customHeight="1" x14ac:dyDescent="0.25">
      <c r="A37" s="8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40"/>
    </row>
    <row r="38" spans="1:45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40"/>
    </row>
    <row r="39" spans="1:45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40"/>
    </row>
    <row r="40" spans="1:45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5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22"/>
      <c r="AH42" s="57"/>
      <c r="AI42" s="36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5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7"/>
      <c r="AI43" s="36"/>
      <c r="AJ43" s="36"/>
      <c r="AK43" s="36"/>
      <c r="AL43" s="36"/>
      <c r="AM43" s="36"/>
      <c r="AN43" s="36"/>
      <c r="AO43" s="36"/>
      <c r="AP43" s="36"/>
      <c r="AQ43" s="36"/>
      <c r="AR43" s="40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7"/>
      <c r="AI44" s="36"/>
      <c r="AJ44" s="36"/>
      <c r="AK44" s="36"/>
      <c r="AL44" s="36"/>
      <c r="AM44" s="36"/>
      <c r="AN44" s="36"/>
      <c r="AO44" s="36"/>
      <c r="AP44" s="36"/>
      <c r="AQ44" s="36"/>
      <c r="AR44" s="40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7"/>
      <c r="AI45" s="36"/>
      <c r="AJ45" s="36"/>
      <c r="AK45" s="36"/>
      <c r="AL45" s="36"/>
      <c r="AM45" s="36"/>
      <c r="AN45" s="36"/>
      <c r="AO45" s="36"/>
      <c r="AP45" s="36"/>
      <c r="AQ45" s="36"/>
      <c r="AR45" s="40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7"/>
      <c r="AI46" s="36"/>
      <c r="AJ46" s="36"/>
      <c r="AK46" s="36"/>
      <c r="AL46" s="36"/>
      <c r="AM46" s="36"/>
      <c r="AN46" s="36"/>
      <c r="AO46" s="36"/>
      <c r="AP46" s="36"/>
      <c r="AQ46" s="36"/>
      <c r="AR46" s="40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7"/>
      <c r="AI47" s="36"/>
      <c r="AJ47" s="36"/>
      <c r="AK47" s="36"/>
      <c r="AL47" s="36"/>
      <c r="AM47" s="36"/>
      <c r="AN47" s="36"/>
      <c r="AO47" s="36"/>
      <c r="AP47" s="36"/>
      <c r="AQ47" s="36"/>
      <c r="AR47" s="40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7"/>
      <c r="AI48" s="36"/>
      <c r="AJ48" s="36"/>
      <c r="AK48" s="36"/>
      <c r="AL48" s="36"/>
      <c r="AM48" s="36"/>
      <c r="AN48" s="36"/>
      <c r="AO48" s="36"/>
      <c r="AP48" s="36"/>
      <c r="AQ48" s="36"/>
      <c r="AR48" s="40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7"/>
      <c r="AI49" s="36"/>
      <c r="AJ49" s="36"/>
      <c r="AK49" s="36"/>
      <c r="AL49" s="36"/>
      <c r="AM49" s="36"/>
      <c r="AN49" s="36"/>
      <c r="AO49" s="36"/>
      <c r="AP49" s="36"/>
      <c r="AQ49" s="36"/>
      <c r="AR49" s="40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7"/>
      <c r="AI50" s="36"/>
      <c r="AJ50" s="36"/>
      <c r="AK50" s="36"/>
      <c r="AL50" s="36"/>
      <c r="AM50" s="36"/>
      <c r="AN50" s="36"/>
      <c r="AO50" s="36"/>
      <c r="AP50" s="36"/>
      <c r="AQ50" s="36"/>
      <c r="AR50" s="40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7"/>
      <c r="AI51" s="36"/>
      <c r="AJ51" s="36"/>
      <c r="AK51" s="36"/>
      <c r="AL51" s="36"/>
      <c r="AM51" s="36"/>
      <c r="AN51" s="36"/>
      <c r="AO51" s="36"/>
      <c r="AP51" s="36"/>
      <c r="AQ51" s="36"/>
      <c r="AR51" s="40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7"/>
      <c r="AI52" s="36"/>
      <c r="AJ52" s="36"/>
      <c r="AK52" s="36"/>
      <c r="AL52" s="36"/>
      <c r="AM52" s="36"/>
      <c r="AN52" s="36"/>
      <c r="AO52" s="36"/>
      <c r="AP52" s="36"/>
      <c r="AQ52" s="36"/>
      <c r="AR52" s="40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7"/>
      <c r="AI53" s="36"/>
      <c r="AJ53" s="36"/>
      <c r="AK53" s="36"/>
      <c r="AL53" s="36"/>
      <c r="AM53" s="36"/>
      <c r="AN53" s="36"/>
      <c r="AO53" s="36"/>
      <c r="AP53" s="36"/>
      <c r="AQ53" s="36"/>
      <c r="AR53" s="40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7"/>
      <c r="AI54" s="36"/>
      <c r="AJ54" s="36"/>
      <c r="AK54" s="36"/>
      <c r="AL54" s="36"/>
      <c r="AM54" s="36"/>
      <c r="AN54" s="36"/>
      <c r="AO54" s="36"/>
      <c r="AP54" s="36"/>
      <c r="AQ54" s="36"/>
      <c r="AR54" s="40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7"/>
      <c r="AI55" s="36"/>
      <c r="AJ55" s="36"/>
      <c r="AK55" s="36"/>
      <c r="AL55" s="36"/>
      <c r="AM55" s="36"/>
      <c r="AN55" s="36"/>
      <c r="AO55" s="36"/>
      <c r="AP55" s="36"/>
      <c r="AQ55" s="36"/>
      <c r="AR55" s="40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7"/>
      <c r="AI56" s="36"/>
      <c r="AJ56" s="36"/>
      <c r="AK56" s="36"/>
      <c r="AL56" s="36"/>
      <c r="AM56" s="36"/>
      <c r="AN56" s="36"/>
      <c r="AO56" s="36"/>
      <c r="AP56" s="36"/>
      <c r="AQ56" s="36"/>
      <c r="AR56" s="40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7"/>
      <c r="AI57" s="36"/>
      <c r="AJ57" s="36"/>
      <c r="AK57" s="36"/>
      <c r="AL57" s="36"/>
      <c r="AM57" s="36"/>
      <c r="AN57" s="36"/>
      <c r="AO57" s="36"/>
      <c r="AP57" s="36"/>
      <c r="AQ57" s="36"/>
      <c r="AR57" s="40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7"/>
      <c r="AI58" s="36"/>
      <c r="AJ58" s="36"/>
      <c r="AK58" s="36"/>
      <c r="AL58" s="36"/>
      <c r="AM58" s="36"/>
      <c r="AN58" s="36"/>
      <c r="AO58" s="36"/>
      <c r="AP58" s="36"/>
      <c r="AQ58" s="36"/>
      <c r="AR58" s="40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7"/>
      <c r="AI59" s="36"/>
      <c r="AJ59" s="36"/>
      <c r="AK59" s="36"/>
      <c r="AL59" s="36"/>
      <c r="AM59" s="36"/>
      <c r="AN59" s="36"/>
      <c r="AO59" s="36"/>
      <c r="AP59" s="36"/>
      <c r="AQ59" s="36"/>
      <c r="AR59" s="40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7"/>
      <c r="AI60" s="36"/>
      <c r="AJ60" s="36"/>
      <c r="AK60" s="36"/>
      <c r="AL60" s="36"/>
      <c r="AM60" s="36"/>
      <c r="AN60" s="36"/>
      <c r="AO60" s="36"/>
      <c r="AP60" s="36"/>
      <c r="AQ60" s="36"/>
      <c r="AR60" s="40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7"/>
      <c r="AI61" s="36"/>
      <c r="AJ61" s="36"/>
      <c r="AK61" s="36"/>
      <c r="AL61" s="36"/>
      <c r="AM61" s="36"/>
      <c r="AN61" s="36"/>
      <c r="AO61" s="36"/>
      <c r="AP61" s="36"/>
      <c r="AQ61" s="36"/>
      <c r="AR61" s="40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7"/>
      <c r="AI62" s="36"/>
      <c r="AJ62" s="36"/>
      <c r="AK62" s="36"/>
      <c r="AL62" s="36"/>
      <c r="AM62" s="36"/>
      <c r="AN62" s="36"/>
      <c r="AO62" s="36"/>
      <c r="AP62" s="36"/>
      <c r="AQ62" s="36"/>
      <c r="AR62" s="40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7"/>
      <c r="AI63" s="36"/>
      <c r="AJ63" s="36"/>
      <c r="AK63" s="36"/>
      <c r="AL63" s="36"/>
      <c r="AM63" s="36"/>
      <c r="AN63" s="36"/>
      <c r="AO63" s="36"/>
      <c r="AP63" s="36"/>
      <c r="AQ63" s="36"/>
      <c r="AR63" s="40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7"/>
      <c r="AI64" s="36"/>
      <c r="AJ64" s="36"/>
      <c r="AK64" s="36"/>
      <c r="AL64" s="36"/>
      <c r="AM64" s="36"/>
      <c r="AN64" s="36"/>
      <c r="AO64" s="36"/>
      <c r="AP64" s="36"/>
      <c r="AQ64" s="36"/>
      <c r="AR64" s="40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7"/>
      <c r="AI65" s="36"/>
      <c r="AJ65" s="36"/>
      <c r="AK65" s="36"/>
      <c r="AL65" s="36"/>
      <c r="AM65" s="36"/>
      <c r="AN65" s="36"/>
      <c r="AO65" s="36"/>
      <c r="AP65" s="36"/>
      <c r="AQ65" s="36"/>
      <c r="AR65" s="40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7"/>
      <c r="AI66" s="36"/>
      <c r="AJ66" s="36"/>
      <c r="AK66" s="36"/>
      <c r="AL66" s="36"/>
      <c r="AM66" s="36"/>
      <c r="AN66" s="36"/>
      <c r="AO66" s="36"/>
      <c r="AP66" s="36"/>
      <c r="AQ66" s="36"/>
      <c r="AR66" s="40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7"/>
      <c r="AI67" s="36"/>
      <c r="AJ67" s="36"/>
      <c r="AK67" s="36"/>
      <c r="AL67" s="36"/>
      <c r="AM67" s="36"/>
      <c r="AN67" s="36"/>
      <c r="AO67" s="36"/>
      <c r="AP67" s="36"/>
      <c r="AQ67" s="36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7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7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7"/>
      <c r="AI70" s="36"/>
      <c r="AJ70" s="36"/>
      <c r="AK70" s="36"/>
      <c r="AL70" s="36"/>
      <c r="AM70" s="36"/>
      <c r="AN70" s="36"/>
      <c r="AO70" s="36"/>
      <c r="AP70" s="36"/>
      <c r="AQ70" s="36"/>
      <c r="AR70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7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7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7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7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7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7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7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7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7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7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7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7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7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7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7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7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7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7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2"/>
      <c r="P89" s="22"/>
      <c r="Q89" s="22"/>
      <c r="R89" s="22"/>
      <c r="S89" s="22"/>
      <c r="T89" s="22"/>
      <c r="U89" s="36"/>
      <c r="V89" s="36"/>
      <c r="W89" s="36"/>
      <c r="X89" s="36"/>
      <c r="Y89" s="22"/>
      <c r="Z89" s="22"/>
      <c r="AA89" s="22"/>
      <c r="AB89" s="22"/>
      <c r="AC89" s="22"/>
      <c r="AD89" s="22"/>
      <c r="AE89" s="22"/>
      <c r="AF89" s="22"/>
      <c r="AG89" s="22"/>
      <c r="AH89" s="57"/>
      <c r="AI89" s="36"/>
      <c r="AJ89" s="36"/>
      <c r="AK89" s="22"/>
      <c r="AL89" s="22"/>
      <c r="AM89" s="22"/>
      <c r="AN89" s="22"/>
      <c r="AO89" s="22"/>
      <c r="AP89" s="22"/>
      <c r="AQ89" s="22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36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7"/>
      <c r="AI90" s="36"/>
      <c r="AJ90" s="36"/>
      <c r="AK90" s="22"/>
      <c r="AL90" s="22"/>
      <c r="AM90" s="22"/>
      <c r="AN90" s="22"/>
      <c r="AO90" s="22"/>
      <c r="AP90" s="22"/>
      <c r="AQ90" s="22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36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7"/>
      <c r="AI91" s="36"/>
      <c r="AJ91" s="36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36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7"/>
      <c r="AI92" s="36"/>
      <c r="AJ92" s="36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36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7"/>
      <c r="AI93" s="36"/>
      <c r="AJ93" s="3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36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7"/>
      <c r="AI94" s="36"/>
      <c r="AJ94" s="3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36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7"/>
      <c r="AI95" s="36"/>
      <c r="AJ95" s="3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7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7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7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7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7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7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7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7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7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7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7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7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7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7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7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7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7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7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7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7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7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7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7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7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7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7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7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7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7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7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7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7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7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7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7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7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7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7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7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7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7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7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7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7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7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7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7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7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7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7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7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7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7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7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7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7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7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7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7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7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7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7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7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7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7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7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7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7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7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7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7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7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7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7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7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7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7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7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7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7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7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7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7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7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7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7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ht="15" customHeight="1" x14ac:dyDescent="0.25">
      <c r="AG182" s="22"/>
      <c r="AH182" s="57"/>
      <c r="AI182" s="36"/>
      <c r="AJ182" s="36"/>
    </row>
    <row r="183" spans="1:44" ht="15" customHeight="1" x14ac:dyDescent="0.25">
      <c r="AG183" s="22"/>
      <c r="AH183" s="57"/>
      <c r="AI183" s="36"/>
      <c r="AJ183" s="36"/>
    </row>
    <row r="184" spans="1:44" ht="15" customHeight="1" x14ac:dyDescent="0.25">
      <c r="AG184" s="22"/>
      <c r="AH184" s="57"/>
      <c r="AI184" s="36"/>
      <c r="AJ184" s="36"/>
    </row>
    <row r="185" spans="1:44" ht="15" customHeight="1" x14ac:dyDescent="0.25">
      <c r="AG185" s="22"/>
      <c r="AH185" s="57"/>
      <c r="AI185" s="36"/>
      <c r="AJ185" s="36"/>
    </row>
    <row r="186" spans="1:44" ht="15" customHeight="1" x14ac:dyDescent="0.25">
      <c r="AG186" s="22"/>
      <c r="AH186" s="57"/>
      <c r="AI186" s="36"/>
      <c r="AJ186" s="36"/>
    </row>
    <row r="187" spans="1:44" ht="15" customHeight="1" x14ac:dyDescent="0.25">
      <c r="AG187" s="22"/>
      <c r="AH187" s="57"/>
      <c r="AI187" s="36"/>
      <c r="AJ187" s="36"/>
    </row>
    <row r="188" spans="1:44" ht="15" customHeight="1" x14ac:dyDescent="0.25">
      <c r="AG188" s="22"/>
      <c r="AH188" s="57"/>
      <c r="AI188" s="36"/>
      <c r="AJ188" s="36"/>
    </row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</sheetData>
  <sortState xmlns:xlrd2="http://schemas.microsoft.com/office/spreadsheetml/2017/richdata2" ref="B18:AQ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38</v>
      </c>
      <c r="C1" s="3"/>
      <c r="D1" s="4"/>
      <c r="E1" s="5" t="s">
        <v>39</v>
      </c>
      <c r="F1" s="127"/>
      <c r="G1" s="67"/>
      <c r="H1" s="67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7"/>
      <c r="AB1" s="127"/>
      <c r="AC1" s="67"/>
      <c r="AD1" s="67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28" t="s">
        <v>100</v>
      </c>
      <c r="C2" s="63"/>
      <c r="D2" s="129"/>
      <c r="E2" s="12" t="s">
        <v>13</v>
      </c>
      <c r="F2" s="13"/>
      <c r="G2" s="13"/>
      <c r="H2" s="13"/>
      <c r="I2" s="19"/>
      <c r="J2" s="14"/>
      <c r="K2" s="61"/>
      <c r="L2" s="21" t="s">
        <v>101</v>
      </c>
      <c r="M2" s="13"/>
      <c r="N2" s="13"/>
      <c r="O2" s="20"/>
      <c r="P2" s="18"/>
      <c r="Q2" s="21" t="s">
        <v>102</v>
      </c>
      <c r="R2" s="13"/>
      <c r="S2" s="13"/>
      <c r="T2" s="13"/>
      <c r="U2" s="19"/>
      <c r="V2" s="20"/>
      <c r="W2" s="18"/>
      <c r="X2" s="130" t="s">
        <v>103</v>
      </c>
      <c r="Y2" s="131"/>
      <c r="Z2" s="25"/>
      <c r="AA2" s="12" t="s">
        <v>13</v>
      </c>
      <c r="AB2" s="13"/>
      <c r="AC2" s="13"/>
      <c r="AD2" s="13"/>
      <c r="AE2" s="19"/>
      <c r="AF2" s="14"/>
      <c r="AG2" s="61"/>
      <c r="AH2" s="21" t="s">
        <v>104</v>
      </c>
      <c r="AI2" s="13"/>
      <c r="AJ2" s="13"/>
      <c r="AK2" s="20"/>
      <c r="AL2" s="18"/>
      <c r="AM2" s="21" t="s">
        <v>102</v>
      </c>
      <c r="AN2" s="13"/>
      <c r="AO2" s="13"/>
      <c r="AP2" s="13"/>
      <c r="AQ2" s="19"/>
      <c r="AR2" s="20"/>
      <c r="AS2" s="132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32"/>
      <c r="L3" s="17" t="s">
        <v>5</v>
      </c>
      <c r="M3" s="17" t="s">
        <v>6</v>
      </c>
      <c r="N3" s="17" t="s">
        <v>70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3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32"/>
      <c r="AH3" s="17" t="s">
        <v>5</v>
      </c>
      <c r="AI3" s="17" t="s">
        <v>6</v>
      </c>
      <c r="AJ3" s="17" t="s">
        <v>70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32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2"/>
      <c r="D4" s="34"/>
      <c r="E4" s="29"/>
      <c r="F4" s="29"/>
      <c r="G4" s="29"/>
      <c r="H4" s="30"/>
      <c r="I4" s="29"/>
      <c r="J4" s="89"/>
      <c r="K4" s="39"/>
      <c r="L4" s="93"/>
      <c r="M4" s="17"/>
      <c r="N4" s="17"/>
      <c r="O4" s="17"/>
      <c r="P4" s="22"/>
      <c r="Q4" s="29"/>
      <c r="R4" s="29"/>
      <c r="S4" s="30"/>
      <c r="T4" s="29"/>
      <c r="U4" s="29"/>
      <c r="V4" s="133"/>
      <c r="W4" s="39"/>
      <c r="X4" s="29">
        <v>2014</v>
      </c>
      <c r="Y4" s="29" t="s">
        <v>37</v>
      </c>
      <c r="Z4" s="34" t="s">
        <v>35</v>
      </c>
      <c r="AA4" s="29">
        <v>5</v>
      </c>
      <c r="AB4" s="29">
        <v>0</v>
      </c>
      <c r="AC4" s="29">
        <v>1</v>
      </c>
      <c r="AD4" s="29">
        <v>2</v>
      </c>
      <c r="AE4" s="29">
        <v>9</v>
      </c>
      <c r="AF4" s="46">
        <v>0.40899999999999997</v>
      </c>
      <c r="AG4" s="149">
        <v>22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34"/>
      <c r="AS4" s="150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2"/>
      <c r="D5" s="34"/>
      <c r="E5" s="29"/>
      <c r="F5" s="29"/>
      <c r="G5" s="29"/>
      <c r="H5" s="30"/>
      <c r="I5" s="29"/>
      <c r="J5" s="89"/>
      <c r="K5" s="39"/>
      <c r="L5" s="93"/>
      <c r="M5" s="17"/>
      <c r="N5" s="17"/>
      <c r="O5" s="17"/>
      <c r="P5" s="22"/>
      <c r="Q5" s="29"/>
      <c r="R5" s="29"/>
      <c r="S5" s="30"/>
      <c r="T5" s="29"/>
      <c r="U5" s="29"/>
      <c r="V5" s="133"/>
      <c r="W5" s="39"/>
      <c r="X5" s="29">
        <v>2015</v>
      </c>
      <c r="Y5" s="29" t="s">
        <v>37</v>
      </c>
      <c r="Z5" s="34" t="s">
        <v>35</v>
      </c>
      <c r="AA5" s="29">
        <v>17</v>
      </c>
      <c r="AB5" s="29">
        <v>1</v>
      </c>
      <c r="AC5" s="29">
        <v>3</v>
      </c>
      <c r="AD5" s="29">
        <v>29</v>
      </c>
      <c r="AE5" s="29">
        <v>80</v>
      </c>
      <c r="AF5" s="46">
        <v>0.67789999999999995</v>
      </c>
      <c r="AG5" s="149">
        <v>118</v>
      </c>
      <c r="AH5" s="17"/>
      <c r="AI5" s="17" t="s">
        <v>45</v>
      </c>
      <c r="AJ5" s="17"/>
      <c r="AK5" s="17"/>
      <c r="AL5" s="22"/>
      <c r="AM5" s="29"/>
      <c r="AN5" s="29"/>
      <c r="AO5" s="29"/>
      <c r="AP5" s="29"/>
      <c r="AQ5" s="29"/>
      <c r="AR5" s="134"/>
      <c r="AS5" s="150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2"/>
      <c r="D6" s="34"/>
      <c r="E6" s="29"/>
      <c r="F6" s="29"/>
      <c r="G6" s="29"/>
      <c r="H6" s="30"/>
      <c r="I6" s="29"/>
      <c r="J6" s="89"/>
      <c r="K6" s="39"/>
      <c r="L6" s="93"/>
      <c r="M6" s="17"/>
      <c r="N6" s="17"/>
      <c r="O6" s="17"/>
      <c r="P6" s="22"/>
      <c r="Q6" s="29"/>
      <c r="R6" s="29"/>
      <c r="S6" s="30"/>
      <c r="T6" s="29"/>
      <c r="U6" s="29"/>
      <c r="V6" s="133"/>
      <c r="W6" s="39"/>
      <c r="X6" s="29">
        <v>2016</v>
      </c>
      <c r="Y6" s="29" t="s">
        <v>66</v>
      </c>
      <c r="Z6" s="34" t="s">
        <v>35</v>
      </c>
      <c r="AA6" s="29">
        <v>17</v>
      </c>
      <c r="AB6" s="29">
        <v>1</v>
      </c>
      <c r="AC6" s="29">
        <v>15</v>
      </c>
      <c r="AD6" s="29">
        <v>20</v>
      </c>
      <c r="AE6" s="29">
        <v>80</v>
      </c>
      <c r="AF6" s="46">
        <v>0.625</v>
      </c>
      <c r="AG6" s="149">
        <v>128</v>
      </c>
      <c r="AH6" s="17"/>
      <c r="AI6" s="17"/>
      <c r="AJ6" s="17"/>
      <c r="AK6" s="17"/>
      <c r="AL6" s="22"/>
      <c r="AM6" s="29">
        <v>2</v>
      </c>
      <c r="AN6" s="29">
        <v>0</v>
      </c>
      <c r="AO6" s="29">
        <v>0</v>
      </c>
      <c r="AP6" s="29">
        <v>0</v>
      </c>
      <c r="AQ6" s="29">
        <v>8</v>
      </c>
      <c r="AR6" s="134">
        <v>0.53300000000000003</v>
      </c>
      <c r="AS6" s="150">
        <v>15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2"/>
      <c r="D7" s="34"/>
      <c r="E7" s="29"/>
      <c r="F7" s="29"/>
      <c r="G7" s="29"/>
      <c r="H7" s="30"/>
      <c r="I7" s="29"/>
      <c r="J7" s="89"/>
      <c r="K7" s="39"/>
      <c r="L7" s="93"/>
      <c r="M7" s="17"/>
      <c r="N7" s="17"/>
      <c r="O7" s="17"/>
      <c r="P7" s="22"/>
      <c r="Q7" s="29"/>
      <c r="R7" s="29"/>
      <c r="S7" s="30"/>
      <c r="T7" s="29"/>
      <c r="U7" s="29"/>
      <c r="V7" s="133"/>
      <c r="W7" s="39"/>
      <c r="X7" s="29">
        <v>2017</v>
      </c>
      <c r="Y7" s="29" t="s">
        <v>45</v>
      </c>
      <c r="Z7" s="34" t="s">
        <v>35</v>
      </c>
      <c r="AA7" s="29">
        <v>15</v>
      </c>
      <c r="AB7" s="29">
        <v>2</v>
      </c>
      <c r="AC7" s="29">
        <v>9</v>
      </c>
      <c r="AD7" s="29">
        <v>19</v>
      </c>
      <c r="AE7" s="29">
        <v>62</v>
      </c>
      <c r="AF7" s="46">
        <v>0.56879999999999997</v>
      </c>
      <c r="AG7" s="149">
        <v>109</v>
      </c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34"/>
      <c r="AS7" s="150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2"/>
      <c r="D8" s="34"/>
      <c r="E8" s="29"/>
      <c r="F8" s="29"/>
      <c r="G8" s="29"/>
      <c r="H8" s="30"/>
      <c r="I8" s="29"/>
      <c r="J8" s="89"/>
      <c r="K8" s="39"/>
      <c r="L8" s="93"/>
      <c r="M8" s="17"/>
      <c r="N8" s="17"/>
      <c r="O8" s="17"/>
      <c r="P8" s="22"/>
      <c r="Q8" s="29"/>
      <c r="R8" s="29"/>
      <c r="S8" s="30"/>
      <c r="T8" s="29"/>
      <c r="U8" s="29"/>
      <c r="V8" s="133"/>
      <c r="W8" s="39"/>
      <c r="X8" s="29">
        <v>2018</v>
      </c>
      <c r="Y8" s="29" t="s">
        <v>45</v>
      </c>
      <c r="Z8" s="34" t="s">
        <v>35</v>
      </c>
      <c r="AA8" s="29">
        <v>7</v>
      </c>
      <c r="AB8" s="29">
        <v>1</v>
      </c>
      <c r="AC8" s="29">
        <v>11</v>
      </c>
      <c r="AD8" s="29">
        <v>10</v>
      </c>
      <c r="AE8" s="29">
        <v>40</v>
      </c>
      <c r="AF8" s="46">
        <v>0.67789999999999995</v>
      </c>
      <c r="AG8" s="149">
        <f>PRODUCT(AE8/AF8)</f>
        <v>59.005753060923446</v>
      </c>
      <c r="AH8" s="17"/>
      <c r="AI8" s="17"/>
      <c r="AJ8" s="17"/>
      <c r="AK8" s="17"/>
      <c r="AL8" s="22"/>
      <c r="AM8" s="34"/>
      <c r="AN8" s="34"/>
      <c r="AO8" s="34"/>
      <c r="AP8" s="34"/>
      <c r="AQ8" s="34"/>
      <c r="AR8" s="44"/>
      <c r="AS8" s="150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>
        <v>2019</v>
      </c>
      <c r="C9" s="32" t="s">
        <v>76</v>
      </c>
      <c r="D9" s="34" t="s">
        <v>110</v>
      </c>
      <c r="E9" s="29">
        <v>17</v>
      </c>
      <c r="F9" s="29">
        <v>0</v>
      </c>
      <c r="G9" s="29">
        <v>12</v>
      </c>
      <c r="H9" s="30">
        <v>10</v>
      </c>
      <c r="I9" s="29">
        <v>57</v>
      </c>
      <c r="J9" s="89">
        <v>0.54279999999999995</v>
      </c>
      <c r="K9" s="39">
        <v>105</v>
      </c>
      <c r="L9" s="93"/>
      <c r="M9" s="17"/>
      <c r="N9" s="17"/>
      <c r="O9" s="17"/>
      <c r="P9" s="22"/>
      <c r="Q9" s="29"/>
      <c r="R9" s="29"/>
      <c r="S9" s="30"/>
      <c r="T9" s="29"/>
      <c r="U9" s="29"/>
      <c r="V9" s="133"/>
      <c r="W9" s="39"/>
      <c r="X9" s="29">
        <v>2019</v>
      </c>
      <c r="Y9" s="29" t="s">
        <v>112</v>
      </c>
      <c r="Z9" s="34" t="s">
        <v>35</v>
      </c>
      <c r="AA9" s="29">
        <v>2</v>
      </c>
      <c r="AB9" s="29">
        <v>0</v>
      </c>
      <c r="AC9" s="29">
        <v>7</v>
      </c>
      <c r="AD9" s="29">
        <v>4</v>
      </c>
      <c r="AE9" s="29">
        <v>13</v>
      </c>
      <c r="AF9" s="46">
        <v>0.65</v>
      </c>
      <c r="AG9" s="39">
        <v>20</v>
      </c>
      <c r="AH9" s="93"/>
      <c r="AI9" s="17"/>
      <c r="AJ9" s="17"/>
      <c r="AK9" s="17"/>
      <c r="AL9" s="22"/>
      <c r="AM9" s="34"/>
      <c r="AN9" s="34"/>
      <c r="AO9" s="34"/>
      <c r="AP9" s="34"/>
      <c r="AQ9" s="34"/>
      <c r="AR9" s="44"/>
      <c r="AS9" s="150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>
        <v>2020</v>
      </c>
      <c r="C10" s="29" t="s">
        <v>45</v>
      </c>
      <c r="D10" s="34" t="s">
        <v>115</v>
      </c>
      <c r="E10" s="29">
        <v>8</v>
      </c>
      <c r="F10" s="29">
        <v>0</v>
      </c>
      <c r="G10" s="29">
        <v>4</v>
      </c>
      <c r="H10" s="29">
        <v>4</v>
      </c>
      <c r="I10" s="29">
        <v>27</v>
      </c>
      <c r="J10" s="89">
        <v>0.5</v>
      </c>
      <c r="K10" s="39">
        <v>54</v>
      </c>
      <c r="L10" s="93"/>
      <c r="M10" s="17"/>
      <c r="N10" s="17"/>
      <c r="O10" s="17"/>
      <c r="P10" s="22"/>
      <c r="Q10" s="29"/>
      <c r="R10" s="29"/>
      <c r="S10" s="30"/>
      <c r="T10" s="29"/>
      <c r="U10" s="29"/>
      <c r="V10" s="133"/>
      <c r="W10" s="39"/>
      <c r="X10" s="29"/>
      <c r="Y10" s="29"/>
      <c r="Z10" s="34"/>
      <c r="AA10" s="29"/>
      <c r="AB10" s="29"/>
      <c r="AC10" s="29"/>
      <c r="AD10" s="29"/>
      <c r="AE10" s="29"/>
      <c r="AF10" s="46"/>
      <c r="AG10" s="149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134"/>
      <c r="AS10" s="150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ht="14.25" x14ac:dyDescent="0.2">
      <c r="A11" s="36"/>
      <c r="B11" s="69" t="s">
        <v>105</v>
      </c>
      <c r="C11" s="73"/>
      <c r="D11" s="72"/>
      <c r="E11" s="71">
        <f>SUM(E4:E10)</f>
        <v>25</v>
      </c>
      <c r="F11" s="71">
        <f>SUM(F4:F10)</f>
        <v>0</v>
      </c>
      <c r="G11" s="71">
        <f>SUM(G4:G10)</f>
        <v>16</v>
      </c>
      <c r="H11" s="71">
        <f>SUM(H4:H10)</f>
        <v>14</v>
      </c>
      <c r="I11" s="71">
        <f>SUM(I4:I10)</f>
        <v>84</v>
      </c>
      <c r="J11" s="135">
        <f>PRODUCT(I11/K11)</f>
        <v>0.52830188679245282</v>
      </c>
      <c r="K11" s="61">
        <f>SUM(K4:K10)</f>
        <v>159</v>
      </c>
      <c r="L11" s="21"/>
      <c r="M11" s="19"/>
      <c r="N11" s="95"/>
      <c r="O11" s="96"/>
      <c r="P11" s="22"/>
      <c r="Q11" s="71">
        <f>SUM(Q4:Q10)</f>
        <v>0</v>
      </c>
      <c r="R11" s="71">
        <f>SUM(R4:R10)</f>
        <v>0</v>
      </c>
      <c r="S11" s="71">
        <f>SUM(S4:S10)</f>
        <v>0</v>
      </c>
      <c r="T11" s="71">
        <f>SUM(T4:T10)</f>
        <v>0</v>
      </c>
      <c r="U11" s="71">
        <f>SUM(U4:U10)</f>
        <v>0</v>
      </c>
      <c r="V11" s="33">
        <v>0</v>
      </c>
      <c r="W11" s="61">
        <f>SUM(W4:W10)</f>
        <v>0</v>
      </c>
      <c r="X11" s="15" t="s">
        <v>105</v>
      </c>
      <c r="Y11" s="16"/>
      <c r="Z11" s="14"/>
      <c r="AA11" s="71">
        <f>SUM(AA4:AA10)</f>
        <v>63</v>
      </c>
      <c r="AB11" s="71">
        <f>SUM(AB4:AB10)</f>
        <v>5</v>
      </c>
      <c r="AC11" s="71">
        <f>SUM(AC4:AC10)</f>
        <v>46</v>
      </c>
      <c r="AD11" s="71">
        <f>SUM(AD4:AD10)</f>
        <v>84</v>
      </c>
      <c r="AE11" s="71">
        <f>SUM(AE4:AE10)</f>
        <v>284</v>
      </c>
      <c r="AF11" s="135">
        <f>PRODUCT(AE11/AG11)</f>
        <v>0.62279916008440561</v>
      </c>
      <c r="AG11" s="61">
        <f>SUM(AG4:AG10)</f>
        <v>456.00575306092344</v>
      </c>
      <c r="AH11" s="21"/>
      <c r="AI11" s="19"/>
      <c r="AJ11" s="95"/>
      <c r="AK11" s="96"/>
      <c r="AL11" s="22"/>
      <c r="AM11" s="71">
        <f>SUM(AM4:AM10)</f>
        <v>2</v>
      </c>
      <c r="AN11" s="71">
        <f>SUM(AN4:AN10)</f>
        <v>0</v>
      </c>
      <c r="AO11" s="71">
        <f>SUM(AO4:AO10)</f>
        <v>0</v>
      </c>
      <c r="AP11" s="71">
        <f>SUM(AP4:AP10)</f>
        <v>0</v>
      </c>
      <c r="AQ11" s="71">
        <f>SUM(AQ4:AQ10)</f>
        <v>8</v>
      </c>
      <c r="AR11" s="135">
        <f>PRODUCT(AQ11/AS11)</f>
        <v>0.53333333333333333</v>
      </c>
      <c r="AS11" s="132">
        <f>SUM(AS4:AS10)</f>
        <v>15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36"/>
      <c r="C12" s="36"/>
      <c r="D12" s="36"/>
      <c r="E12" s="36"/>
      <c r="F12" s="36"/>
      <c r="G12" s="36"/>
      <c r="H12" s="36"/>
      <c r="I12" s="36"/>
      <c r="J12" s="37"/>
      <c r="K12" s="39"/>
      <c r="L12" s="22"/>
      <c r="M12" s="22"/>
      <c r="N12" s="22"/>
      <c r="O12" s="22"/>
      <c r="P12" s="36"/>
      <c r="Q12" s="36"/>
      <c r="R12" s="36"/>
      <c r="S12" s="36"/>
      <c r="T12" s="36"/>
      <c r="U12" s="22"/>
      <c r="V12" s="22"/>
      <c r="W12" s="39"/>
      <c r="X12" s="36"/>
      <c r="Y12" s="36"/>
      <c r="Z12" s="36"/>
      <c r="AA12" s="36"/>
      <c r="AB12" s="36"/>
      <c r="AC12" s="36"/>
      <c r="AD12" s="36"/>
      <c r="AE12" s="36"/>
      <c r="AF12" s="37"/>
      <c r="AG12" s="39"/>
      <c r="AH12" s="22"/>
      <c r="AI12" s="22"/>
      <c r="AJ12" s="22"/>
      <c r="AK12" s="22"/>
      <c r="AL12" s="36"/>
      <c r="AM12" s="36"/>
      <c r="AN12" s="36"/>
      <c r="AO12" s="36"/>
      <c r="AP12" s="36"/>
      <c r="AQ12" s="22"/>
      <c r="AR12" s="22"/>
      <c r="AS12" s="39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36" t="s">
        <v>106</v>
      </c>
      <c r="C13" s="137"/>
      <c r="D13" s="138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2"/>
      <c r="L13" s="17" t="s">
        <v>27</v>
      </c>
      <c r="M13" s="17" t="s">
        <v>28</v>
      </c>
      <c r="N13" s="17" t="s">
        <v>107</v>
      </c>
      <c r="O13" s="17" t="s">
        <v>108</v>
      </c>
      <c r="Q13" s="36"/>
      <c r="R13" s="36" t="s">
        <v>36</v>
      </c>
      <c r="S13" s="36"/>
      <c r="T13" s="36" t="s">
        <v>113</v>
      </c>
      <c r="U13" s="22"/>
      <c r="V13" s="39"/>
      <c r="W13" s="39"/>
      <c r="X13" s="39"/>
      <c r="Y13" s="39"/>
      <c r="Z13" s="39"/>
      <c r="AA13" s="39"/>
      <c r="AB13" s="39"/>
      <c r="AC13" s="36"/>
      <c r="AD13" s="36"/>
      <c r="AE13" s="36"/>
      <c r="AF13" s="36"/>
      <c r="AG13" s="36"/>
      <c r="AH13" s="36"/>
      <c r="AI13" s="36"/>
      <c r="AJ13" s="36"/>
      <c r="AK13" s="36"/>
      <c r="AM13" s="39"/>
      <c r="AN13" s="39"/>
      <c r="AO13" s="39"/>
      <c r="AP13" s="39"/>
      <c r="AQ13" s="39"/>
      <c r="AR13" s="39"/>
      <c r="AS13" s="39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42" t="s">
        <v>12</v>
      </c>
      <c r="C14" s="11"/>
      <c r="D14" s="44"/>
      <c r="E14" s="139">
        <v>168</v>
      </c>
      <c r="F14" s="139">
        <v>10</v>
      </c>
      <c r="G14" s="139">
        <v>53</v>
      </c>
      <c r="H14" s="139">
        <v>72</v>
      </c>
      <c r="I14" s="139">
        <v>415</v>
      </c>
      <c r="J14" s="140">
        <v>0.48699999999999999</v>
      </c>
      <c r="K14" s="36">
        <f>PRODUCT(I14/J14)</f>
        <v>852.15605749486656</v>
      </c>
      <c r="L14" s="141">
        <f>PRODUCT((F14+G14)/E14)</f>
        <v>0.375</v>
      </c>
      <c r="M14" s="141">
        <f>PRODUCT(H14/E14)</f>
        <v>0.42857142857142855</v>
      </c>
      <c r="N14" s="141">
        <f>PRODUCT((F14+G14+H14)/E14)</f>
        <v>0.8035714285714286</v>
      </c>
      <c r="O14" s="141">
        <f>PRODUCT(I14/E14)</f>
        <v>2.4702380952380953</v>
      </c>
      <c r="Q14" s="36"/>
      <c r="R14" s="36"/>
      <c r="S14" s="36"/>
      <c r="T14" s="36" t="s">
        <v>99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42" t="s">
        <v>100</v>
      </c>
      <c r="C15" s="143"/>
      <c r="D15" s="144"/>
      <c r="E15" s="139">
        <f>PRODUCT(E11+Q11)</f>
        <v>25</v>
      </c>
      <c r="F15" s="139">
        <f>PRODUCT(F11+R11)</f>
        <v>0</v>
      </c>
      <c r="G15" s="139">
        <f>PRODUCT(G11+S11)</f>
        <v>16</v>
      </c>
      <c r="H15" s="139">
        <f>PRODUCT(H11+T11)</f>
        <v>14</v>
      </c>
      <c r="I15" s="139">
        <f>PRODUCT(I11+U11)</f>
        <v>84</v>
      </c>
      <c r="J15" s="140">
        <f>PRODUCT(I15/K15)</f>
        <v>0.52830188679245282</v>
      </c>
      <c r="K15" s="36">
        <f>PRODUCT(K11+W11)</f>
        <v>159</v>
      </c>
      <c r="L15" s="141">
        <f>PRODUCT((F15+G15)/E15)</f>
        <v>0.64</v>
      </c>
      <c r="M15" s="141">
        <f>PRODUCT(H15/E15)</f>
        <v>0.56000000000000005</v>
      </c>
      <c r="N15" s="141">
        <f>PRODUCT((F15+G15+H15)/E15)</f>
        <v>1.2</v>
      </c>
      <c r="O15" s="141">
        <f>PRODUCT(I15/E15)</f>
        <v>3.36</v>
      </c>
      <c r="Q15" s="36"/>
      <c r="R15" s="36"/>
      <c r="S15" s="36"/>
      <c r="T15" s="36" t="s">
        <v>111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6" t="s">
        <v>103</v>
      </c>
      <c r="C16" s="145"/>
      <c r="D16" s="24"/>
      <c r="E16" s="139">
        <f>PRODUCT(AA11+AM11)</f>
        <v>65</v>
      </c>
      <c r="F16" s="139">
        <f>PRODUCT(AB11+AN11)</f>
        <v>5</v>
      </c>
      <c r="G16" s="139">
        <f>PRODUCT(AC11+AO11)</f>
        <v>46</v>
      </c>
      <c r="H16" s="139">
        <f>PRODUCT(AD11+AP11)</f>
        <v>84</v>
      </c>
      <c r="I16" s="139">
        <f>PRODUCT(AE11+AQ11)</f>
        <v>292</v>
      </c>
      <c r="J16" s="140">
        <f>PRODUCT(I16/K16)</f>
        <v>0.61994996473478425</v>
      </c>
      <c r="K16" s="22">
        <f>PRODUCT(AG11+AS11)</f>
        <v>471.00575306092344</v>
      </c>
      <c r="L16" s="141">
        <f>PRODUCT((F16+G16)/E16)</f>
        <v>0.7846153846153846</v>
      </c>
      <c r="M16" s="141">
        <f>PRODUCT(H16/E16)</f>
        <v>1.2923076923076924</v>
      </c>
      <c r="N16" s="141">
        <f>PRODUCT((F16+G16+H16)/E16)</f>
        <v>2.0769230769230771</v>
      </c>
      <c r="O16" s="141">
        <f>PRODUCT(I16/E16)</f>
        <v>4.4923076923076923</v>
      </c>
      <c r="Q16" s="36"/>
      <c r="R16" s="36"/>
      <c r="S16" s="36"/>
      <c r="T16" s="83" t="s">
        <v>116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22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46" t="s">
        <v>105</v>
      </c>
      <c r="C17" s="147"/>
      <c r="D17" s="148"/>
      <c r="E17" s="139">
        <f>SUM(E14:E16)</f>
        <v>258</v>
      </c>
      <c r="F17" s="139">
        <f t="shared" ref="F17:I17" si="0">SUM(F14:F16)</f>
        <v>15</v>
      </c>
      <c r="G17" s="139">
        <f t="shared" si="0"/>
        <v>115</v>
      </c>
      <c r="H17" s="139">
        <f t="shared" si="0"/>
        <v>170</v>
      </c>
      <c r="I17" s="139">
        <f t="shared" si="0"/>
        <v>791</v>
      </c>
      <c r="J17" s="140">
        <f>PRODUCT(I17/K17)</f>
        <v>0.5336799223718941</v>
      </c>
      <c r="K17" s="36">
        <f>SUM(K14:K16)</f>
        <v>1482.16181055579</v>
      </c>
      <c r="L17" s="141">
        <f>PRODUCT((F17+G17)/E17)</f>
        <v>0.50387596899224807</v>
      </c>
      <c r="M17" s="141">
        <f>PRODUCT(H17/E17)</f>
        <v>0.65891472868217049</v>
      </c>
      <c r="N17" s="141">
        <f>PRODUCT((F17+G17+H17)/E17)</f>
        <v>1.1627906976744187</v>
      </c>
      <c r="O17" s="141">
        <f>PRODUCT(I17/E17)</f>
        <v>3.0658914728682172</v>
      </c>
      <c r="Q17" s="22"/>
      <c r="R17" s="22"/>
      <c r="S17" s="22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22"/>
      <c r="F18" s="22"/>
      <c r="G18" s="22"/>
      <c r="H18" s="22"/>
      <c r="I18" s="22"/>
      <c r="J18" s="36"/>
      <c r="K18" s="36"/>
      <c r="L18" s="22"/>
      <c r="M18" s="22"/>
      <c r="N18" s="22"/>
      <c r="O18" s="22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2"/>
      <c r="R90" s="22"/>
      <c r="S90" s="22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2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2"/>
      <c r="R91" s="22"/>
      <c r="S91" s="22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2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2"/>
      <c r="R92" s="22"/>
      <c r="S92" s="22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2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2"/>
      <c r="R93" s="22"/>
      <c r="S93" s="22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2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22"/>
      <c r="AL182" s="22"/>
    </row>
    <row r="183" spans="12:38" x14ac:dyDescent="0.25">
      <c r="R183" s="39"/>
      <c r="S183" s="39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</row>
    <row r="184" spans="12:38" x14ac:dyDescent="0.25">
      <c r="R184" s="39"/>
      <c r="S184" s="3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</row>
    <row r="185" spans="12:38" x14ac:dyDescent="0.25"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</row>
    <row r="186" spans="12:38" x14ac:dyDescent="0.25">
      <c r="L186"/>
      <c r="M186"/>
      <c r="N186"/>
      <c r="O186"/>
      <c r="P186"/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</sheetData>
  <sortState xmlns:xlrd2="http://schemas.microsoft.com/office/spreadsheetml/2017/richdata2" ref="B9:AJ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59" customWidth="1"/>
    <col min="3" max="3" width="25.85546875" style="58" customWidth="1"/>
    <col min="4" max="4" width="10.5703125" style="85" customWidth="1"/>
    <col min="5" max="5" width="11.140625" style="85" customWidth="1"/>
    <col min="6" max="6" width="0.7109375" style="39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15" customWidth="1"/>
    <col min="22" max="22" width="9" style="58" customWidth="1"/>
    <col min="23" max="23" width="19.7109375" style="85" customWidth="1"/>
    <col min="24" max="24" width="9.7109375" style="58" customWidth="1"/>
  </cols>
  <sheetData>
    <row r="1" spans="1:30" ht="18.75" x14ac:dyDescent="0.3">
      <c r="A1" s="1"/>
      <c r="B1" s="62" t="s">
        <v>47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09"/>
      <c r="R1" s="109"/>
      <c r="S1" s="109"/>
      <c r="T1" s="109"/>
      <c r="U1" s="109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42" t="s">
        <v>38</v>
      </c>
      <c r="C2" s="11" t="s">
        <v>39</v>
      </c>
      <c r="D2" s="11"/>
      <c r="E2" s="11"/>
      <c r="F2" s="11"/>
      <c r="G2" s="67"/>
      <c r="H2" s="67"/>
      <c r="I2" s="67"/>
      <c r="J2" s="67"/>
      <c r="K2" s="10"/>
      <c r="L2" s="10"/>
      <c r="M2" s="10"/>
      <c r="N2" s="10"/>
      <c r="O2" s="10"/>
      <c r="P2" s="10"/>
      <c r="Q2" s="110"/>
      <c r="R2" s="110"/>
      <c r="S2" s="110"/>
      <c r="T2" s="110"/>
      <c r="U2" s="110"/>
      <c r="V2" s="10"/>
      <c r="W2" s="67"/>
      <c r="X2" s="30"/>
      <c r="Y2" s="66"/>
      <c r="Z2" s="66"/>
      <c r="AA2" s="66"/>
      <c r="AB2" s="66"/>
      <c r="AC2" s="66"/>
      <c r="AD2" s="66"/>
    </row>
    <row r="3" spans="1:30" x14ac:dyDescent="0.25">
      <c r="A3" s="1"/>
      <c r="B3" s="68" t="s">
        <v>48</v>
      </c>
      <c r="C3" s="68" t="s">
        <v>49</v>
      </c>
      <c r="D3" s="69" t="s">
        <v>50</v>
      </c>
      <c r="E3" s="70" t="s">
        <v>1</v>
      </c>
      <c r="F3" s="22"/>
      <c r="G3" s="71" t="s">
        <v>51</v>
      </c>
      <c r="H3" s="72" t="s">
        <v>52</v>
      </c>
      <c r="I3" s="72" t="s">
        <v>31</v>
      </c>
      <c r="J3" s="73" t="s">
        <v>53</v>
      </c>
      <c r="K3" s="73" t="s">
        <v>54</v>
      </c>
      <c r="L3" s="73" t="s">
        <v>55</v>
      </c>
      <c r="M3" s="71" t="s">
        <v>56</v>
      </c>
      <c r="N3" s="71" t="s">
        <v>30</v>
      </c>
      <c r="O3" s="72" t="s">
        <v>57</v>
      </c>
      <c r="P3" s="71" t="s">
        <v>52</v>
      </c>
      <c r="Q3" s="111" t="s">
        <v>17</v>
      </c>
      <c r="R3" s="111">
        <v>1</v>
      </c>
      <c r="S3" s="111">
        <v>2</v>
      </c>
      <c r="T3" s="111">
        <v>3</v>
      </c>
      <c r="U3" s="111" t="s">
        <v>58</v>
      </c>
      <c r="V3" s="16" t="s">
        <v>22</v>
      </c>
      <c r="W3" s="15" t="s">
        <v>59</v>
      </c>
      <c r="X3" s="15" t="s">
        <v>60</v>
      </c>
      <c r="Y3" s="66"/>
      <c r="Z3" s="66"/>
      <c r="AA3" s="66"/>
      <c r="AB3" s="66"/>
      <c r="AC3" s="66"/>
      <c r="AD3" s="66"/>
    </row>
    <row r="4" spans="1:30" x14ac:dyDescent="0.25">
      <c r="A4" s="8"/>
      <c r="B4" s="74" t="s">
        <v>61</v>
      </c>
      <c r="C4" s="75" t="s">
        <v>62</v>
      </c>
      <c r="D4" s="76" t="s">
        <v>63</v>
      </c>
      <c r="E4" s="77" t="s">
        <v>33</v>
      </c>
      <c r="F4" s="61"/>
      <c r="G4" s="79"/>
      <c r="H4" s="80"/>
      <c r="I4" s="79">
        <v>1</v>
      </c>
      <c r="J4" s="81" t="s">
        <v>65</v>
      </c>
      <c r="K4" s="81">
        <v>9</v>
      </c>
      <c r="L4" s="81"/>
      <c r="M4" s="81">
        <v>1</v>
      </c>
      <c r="N4" s="79"/>
      <c r="O4" s="79"/>
      <c r="P4" s="79"/>
      <c r="Q4" s="112" t="s">
        <v>94</v>
      </c>
      <c r="R4" s="112" t="s">
        <v>93</v>
      </c>
      <c r="S4" s="112" t="s">
        <v>84</v>
      </c>
      <c r="T4" s="112"/>
      <c r="U4" s="112"/>
      <c r="V4" s="82">
        <v>0.6</v>
      </c>
      <c r="W4" s="74" t="s">
        <v>64</v>
      </c>
      <c r="X4" s="79">
        <v>1829</v>
      </c>
      <c r="Y4" s="66"/>
      <c r="Z4" s="66"/>
      <c r="AA4" s="66"/>
      <c r="AB4" s="66"/>
      <c r="AC4" s="66"/>
      <c r="AD4" s="66"/>
    </row>
    <row r="5" spans="1:30" x14ac:dyDescent="0.25">
      <c r="A5" s="8"/>
      <c r="B5" s="116" t="s">
        <v>87</v>
      </c>
      <c r="C5" s="117" t="s">
        <v>88</v>
      </c>
      <c r="D5" s="118" t="s">
        <v>63</v>
      </c>
      <c r="E5" s="119" t="s">
        <v>33</v>
      </c>
      <c r="F5" s="22"/>
      <c r="G5" s="120">
        <v>1</v>
      </c>
      <c r="H5" s="121"/>
      <c r="I5" s="120"/>
      <c r="J5" s="122" t="s">
        <v>89</v>
      </c>
      <c r="K5" s="122">
        <v>6</v>
      </c>
      <c r="L5" s="122"/>
      <c r="M5" s="122">
        <v>1</v>
      </c>
      <c r="N5" s="120"/>
      <c r="O5" s="121"/>
      <c r="P5" s="121"/>
      <c r="Q5" s="123" t="s">
        <v>86</v>
      </c>
      <c r="R5" s="123" t="s">
        <v>84</v>
      </c>
      <c r="S5" s="123" t="s">
        <v>85</v>
      </c>
      <c r="T5" s="123"/>
      <c r="U5" s="123"/>
      <c r="V5" s="124">
        <v>0.5</v>
      </c>
      <c r="W5" s="116" t="s">
        <v>92</v>
      </c>
      <c r="X5" s="120">
        <v>2150</v>
      </c>
      <c r="Y5" s="66"/>
      <c r="Z5" s="66"/>
      <c r="AA5" s="66"/>
      <c r="AB5" s="66"/>
      <c r="AC5" s="66"/>
      <c r="AD5" s="66"/>
    </row>
    <row r="6" spans="1:30" x14ac:dyDescent="0.25">
      <c r="A6" s="8"/>
      <c r="B6" s="21" t="s">
        <v>7</v>
      </c>
      <c r="C6" s="16"/>
      <c r="D6" s="15"/>
      <c r="E6" s="125"/>
      <c r="F6" s="78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>
        <v>1</v>
      </c>
      <c r="P6" s="17">
        <v>1</v>
      </c>
      <c r="Q6" s="93" t="s">
        <v>95</v>
      </c>
      <c r="R6" s="93" t="s">
        <v>90</v>
      </c>
      <c r="S6" s="93" t="s">
        <v>91</v>
      </c>
      <c r="T6" s="93"/>
      <c r="U6" s="93"/>
      <c r="V6" s="33">
        <v>0.54500000000000004</v>
      </c>
      <c r="W6" s="126"/>
      <c r="X6" s="93"/>
      <c r="Y6" s="66"/>
      <c r="Z6" s="66"/>
      <c r="AA6" s="66"/>
      <c r="AB6" s="66"/>
      <c r="AC6" s="66"/>
      <c r="AD6" s="66"/>
    </row>
    <row r="7" spans="1:30" x14ac:dyDescent="0.25">
      <c r="A7" s="8"/>
      <c r="B7" s="102"/>
      <c r="C7" s="103"/>
      <c r="D7" s="104"/>
      <c r="E7" s="105"/>
      <c r="F7" s="106"/>
      <c r="G7" s="103"/>
      <c r="H7" s="103"/>
      <c r="I7" s="103"/>
      <c r="J7" s="107"/>
      <c r="K7" s="107"/>
      <c r="L7" s="107"/>
      <c r="M7" s="103"/>
      <c r="N7" s="103"/>
      <c r="O7" s="103"/>
      <c r="P7" s="103"/>
      <c r="Q7" s="113"/>
      <c r="R7" s="113"/>
      <c r="S7" s="113"/>
      <c r="T7" s="113"/>
      <c r="U7" s="113"/>
      <c r="V7" s="103"/>
      <c r="W7" s="104"/>
      <c r="X7" s="108"/>
      <c r="Y7" s="66"/>
      <c r="Z7" s="66"/>
      <c r="AA7" s="66"/>
      <c r="AB7" s="66"/>
      <c r="AC7" s="66"/>
      <c r="AD7" s="66"/>
    </row>
    <row r="8" spans="1:30" x14ac:dyDescent="0.25">
      <c r="A8" s="8"/>
      <c r="B8" s="83"/>
      <c r="C8" s="36"/>
      <c r="D8" s="83"/>
      <c r="E8" s="84"/>
      <c r="G8" s="36"/>
      <c r="H8" s="36"/>
      <c r="I8" s="36"/>
      <c r="J8" s="22"/>
      <c r="K8" s="22"/>
      <c r="L8" s="22"/>
      <c r="M8" s="36"/>
      <c r="N8" s="36"/>
      <c r="O8" s="36"/>
      <c r="P8" s="36"/>
      <c r="Q8" s="114"/>
      <c r="R8" s="114"/>
      <c r="S8" s="114"/>
      <c r="T8" s="114"/>
      <c r="U8" s="114"/>
      <c r="V8" s="36"/>
      <c r="W8" s="83"/>
      <c r="X8" s="36"/>
      <c r="Y8" s="66"/>
      <c r="Z8" s="66"/>
      <c r="AA8" s="66"/>
      <c r="AB8" s="66"/>
      <c r="AC8" s="66"/>
      <c r="AD8" s="66"/>
    </row>
    <row r="9" spans="1:30" x14ac:dyDescent="0.25">
      <c r="A9" s="8"/>
      <c r="B9" s="83"/>
      <c r="C9" s="36"/>
      <c r="D9" s="83"/>
      <c r="E9" s="84"/>
      <c r="G9" s="36"/>
      <c r="H9" s="36"/>
      <c r="I9" s="36"/>
      <c r="J9" s="22"/>
      <c r="K9" s="22"/>
      <c r="L9" s="22"/>
      <c r="M9" s="36"/>
      <c r="N9" s="36"/>
      <c r="O9" s="36"/>
      <c r="P9" s="36"/>
      <c r="Q9" s="114"/>
      <c r="R9" s="114"/>
      <c r="S9" s="114"/>
      <c r="T9" s="114"/>
      <c r="U9" s="114"/>
      <c r="V9" s="36"/>
      <c r="W9" s="83"/>
      <c r="X9" s="36"/>
      <c r="Y9" s="66"/>
      <c r="Z9" s="66"/>
      <c r="AA9" s="66"/>
      <c r="AB9" s="66"/>
      <c r="AC9" s="66"/>
      <c r="AD9" s="66"/>
    </row>
    <row r="10" spans="1:30" x14ac:dyDescent="0.25">
      <c r="A10" s="8"/>
      <c r="B10" s="83"/>
      <c r="C10" s="36"/>
      <c r="D10" s="83"/>
      <c r="E10" s="84"/>
      <c r="G10" s="36"/>
      <c r="H10" s="36"/>
      <c r="I10" s="36"/>
      <c r="J10" s="22"/>
      <c r="K10" s="22"/>
      <c r="L10" s="22"/>
      <c r="M10" s="36"/>
      <c r="N10" s="36"/>
      <c r="O10" s="36"/>
      <c r="P10" s="36"/>
      <c r="Q10" s="114"/>
      <c r="R10" s="114"/>
      <c r="S10" s="114"/>
      <c r="T10" s="114"/>
      <c r="U10" s="114"/>
      <c r="V10" s="36"/>
      <c r="W10" s="83"/>
      <c r="X10" s="36"/>
      <c r="Y10" s="66"/>
      <c r="Z10" s="66"/>
      <c r="AA10" s="66"/>
      <c r="AB10" s="66"/>
      <c r="AC10" s="66"/>
      <c r="AD10" s="66"/>
    </row>
    <row r="11" spans="1:30" x14ac:dyDescent="0.25">
      <c r="A11" s="8"/>
      <c r="B11" s="83"/>
      <c r="C11" s="36"/>
      <c r="D11" s="83"/>
      <c r="E11" s="84"/>
      <c r="G11" s="36"/>
      <c r="H11" s="36"/>
      <c r="I11" s="36"/>
      <c r="J11" s="22"/>
      <c r="K11" s="22"/>
      <c r="L11" s="22"/>
      <c r="M11" s="36"/>
      <c r="N11" s="36"/>
      <c r="O11" s="36"/>
      <c r="P11" s="36"/>
      <c r="Q11" s="114"/>
      <c r="R11" s="114"/>
      <c r="S11" s="114"/>
      <c r="T11" s="114"/>
      <c r="U11" s="114"/>
      <c r="V11" s="36"/>
      <c r="W11" s="83"/>
      <c r="X11" s="36"/>
      <c r="Y11" s="66"/>
      <c r="Z11" s="66"/>
      <c r="AA11" s="66"/>
      <c r="AB11" s="66"/>
      <c r="AC11" s="66"/>
      <c r="AD11" s="66"/>
    </row>
    <row r="12" spans="1:30" x14ac:dyDescent="0.25">
      <c r="A12" s="8"/>
      <c r="B12" s="83"/>
      <c r="C12" s="36"/>
      <c r="D12" s="83"/>
      <c r="E12" s="84"/>
      <c r="G12" s="36"/>
      <c r="H12" s="36"/>
      <c r="I12" s="36"/>
      <c r="J12" s="22"/>
      <c r="K12" s="22"/>
      <c r="L12" s="22"/>
      <c r="M12" s="36"/>
      <c r="N12" s="36"/>
      <c r="O12" s="36"/>
      <c r="P12" s="36"/>
      <c r="Q12" s="114"/>
      <c r="R12" s="114"/>
      <c r="S12" s="114"/>
      <c r="T12" s="114"/>
      <c r="U12" s="114"/>
      <c r="V12" s="36"/>
      <c r="W12" s="83"/>
      <c r="X12" s="36"/>
      <c r="Y12" s="66"/>
      <c r="Z12" s="66"/>
      <c r="AA12" s="66"/>
      <c r="AB12" s="66"/>
      <c r="AC12" s="66"/>
      <c r="AD12" s="66"/>
    </row>
    <row r="13" spans="1:30" x14ac:dyDescent="0.25">
      <c r="A13" s="8"/>
      <c r="B13" s="83"/>
      <c r="C13" s="36"/>
      <c r="D13" s="83"/>
      <c r="E13" s="84"/>
      <c r="G13" s="36"/>
      <c r="H13" s="36"/>
      <c r="I13" s="36"/>
      <c r="J13" s="22"/>
      <c r="K13" s="22"/>
      <c r="L13" s="22"/>
      <c r="M13" s="36"/>
      <c r="N13" s="36"/>
      <c r="O13" s="36"/>
      <c r="P13" s="36"/>
      <c r="Q13" s="114"/>
      <c r="R13" s="114"/>
      <c r="S13" s="114"/>
      <c r="T13" s="114"/>
      <c r="U13" s="114"/>
      <c r="V13" s="36"/>
      <c r="W13" s="83"/>
      <c r="X13" s="36"/>
      <c r="Y13" s="66"/>
      <c r="Z13" s="66"/>
      <c r="AA13" s="66"/>
      <c r="AB13" s="66"/>
      <c r="AC13" s="66"/>
      <c r="AD13" s="66"/>
    </row>
    <row r="14" spans="1:30" x14ac:dyDescent="0.25">
      <c r="A14" s="8"/>
      <c r="B14" s="83"/>
      <c r="C14" s="36"/>
      <c r="D14" s="83"/>
      <c r="E14" s="84"/>
      <c r="G14" s="36"/>
      <c r="H14" s="36"/>
      <c r="I14" s="36"/>
      <c r="J14" s="22"/>
      <c r="K14" s="22"/>
      <c r="L14" s="22"/>
      <c r="M14" s="36"/>
      <c r="N14" s="36"/>
      <c r="O14" s="36"/>
      <c r="P14" s="36"/>
      <c r="Q14" s="114"/>
      <c r="R14" s="114"/>
      <c r="S14" s="114"/>
      <c r="T14" s="114"/>
      <c r="U14" s="114"/>
      <c r="V14" s="36"/>
      <c r="W14" s="83"/>
      <c r="X14" s="36"/>
      <c r="Y14" s="66"/>
      <c r="Z14" s="66"/>
      <c r="AA14" s="66"/>
      <c r="AB14" s="66"/>
      <c r="AC14" s="66"/>
      <c r="AD14" s="66"/>
    </row>
    <row r="15" spans="1:30" x14ac:dyDescent="0.25">
      <c r="A15" s="8"/>
      <c r="B15" s="83"/>
      <c r="C15" s="36"/>
      <c r="D15" s="83"/>
      <c r="E15" s="84"/>
      <c r="G15" s="36"/>
      <c r="H15" s="36"/>
      <c r="I15" s="36"/>
      <c r="J15" s="22"/>
      <c r="K15" s="22"/>
      <c r="L15" s="22"/>
      <c r="M15" s="36"/>
      <c r="N15" s="36"/>
      <c r="O15" s="36"/>
      <c r="P15" s="36"/>
      <c r="Q15" s="114"/>
      <c r="R15" s="114"/>
      <c r="S15" s="114"/>
      <c r="T15" s="114"/>
      <c r="U15" s="114"/>
      <c r="V15" s="36"/>
      <c r="W15" s="83"/>
      <c r="X15" s="36"/>
      <c r="Y15" s="66"/>
      <c r="Z15" s="66"/>
      <c r="AA15" s="66"/>
      <c r="AB15" s="66"/>
      <c r="AC15" s="66"/>
      <c r="AD15" s="66"/>
    </row>
    <row r="16" spans="1:30" x14ac:dyDescent="0.25">
      <c r="A16" s="8"/>
      <c r="B16" s="83"/>
      <c r="C16" s="36"/>
      <c r="D16" s="83"/>
      <c r="E16" s="84"/>
      <c r="G16" s="36"/>
      <c r="H16" s="36"/>
      <c r="I16" s="36"/>
      <c r="J16" s="22"/>
      <c r="K16" s="22"/>
      <c r="L16" s="22"/>
      <c r="M16" s="36"/>
      <c r="N16" s="36"/>
      <c r="O16" s="36"/>
      <c r="P16" s="36"/>
      <c r="Q16" s="114"/>
      <c r="R16" s="114"/>
      <c r="S16" s="114"/>
      <c r="T16" s="114"/>
      <c r="U16" s="114"/>
      <c r="V16" s="36"/>
      <c r="W16" s="83"/>
      <c r="X16" s="36"/>
      <c r="Y16" s="66"/>
      <c r="Z16" s="66"/>
      <c r="AA16" s="66"/>
      <c r="AB16" s="66"/>
      <c r="AC16" s="66"/>
      <c r="AD16" s="66"/>
    </row>
    <row r="17" spans="1:30" x14ac:dyDescent="0.25">
      <c r="A17" s="8"/>
      <c r="B17" s="83"/>
      <c r="C17" s="36"/>
      <c r="D17" s="83"/>
      <c r="E17" s="84"/>
      <c r="G17" s="36"/>
      <c r="H17" s="36"/>
      <c r="I17" s="36"/>
      <c r="J17" s="22"/>
      <c r="K17" s="22"/>
      <c r="L17" s="22"/>
      <c r="M17" s="36"/>
      <c r="N17" s="36"/>
      <c r="O17" s="36"/>
      <c r="P17" s="36"/>
      <c r="Q17" s="114"/>
      <c r="R17" s="114"/>
      <c r="S17" s="114"/>
      <c r="T17" s="114"/>
      <c r="U17" s="114"/>
      <c r="V17" s="36"/>
      <c r="W17" s="83"/>
      <c r="X17" s="36"/>
      <c r="Y17" s="66"/>
      <c r="Z17" s="66"/>
      <c r="AA17" s="66"/>
      <c r="AB17" s="66"/>
      <c r="AC17" s="66"/>
      <c r="AD17" s="66"/>
    </row>
    <row r="18" spans="1:30" x14ac:dyDescent="0.25">
      <c r="A18" s="8"/>
      <c r="B18" s="83"/>
      <c r="C18" s="36"/>
      <c r="D18" s="83"/>
      <c r="E18" s="84"/>
      <c r="G18" s="36"/>
      <c r="H18" s="36"/>
      <c r="I18" s="36"/>
      <c r="J18" s="22"/>
      <c r="K18" s="22"/>
      <c r="L18" s="22"/>
      <c r="M18" s="36"/>
      <c r="N18" s="36"/>
      <c r="O18" s="36"/>
      <c r="P18" s="36"/>
      <c r="Q18" s="114"/>
      <c r="R18" s="114"/>
      <c r="S18" s="114"/>
      <c r="T18" s="114"/>
      <c r="U18" s="114"/>
      <c r="V18" s="36"/>
      <c r="W18" s="83"/>
      <c r="X18" s="36"/>
      <c r="Y18" s="66"/>
      <c r="Z18" s="66"/>
      <c r="AA18" s="66"/>
      <c r="AB18" s="66"/>
      <c r="AC18" s="66"/>
      <c r="AD18" s="66"/>
    </row>
    <row r="19" spans="1:30" x14ac:dyDescent="0.25">
      <c r="A19" s="8"/>
      <c r="B19" s="83"/>
      <c r="C19" s="36"/>
      <c r="D19" s="83"/>
      <c r="E19" s="84"/>
      <c r="G19" s="36"/>
      <c r="H19" s="36"/>
      <c r="I19" s="36"/>
      <c r="J19" s="22"/>
      <c r="K19" s="22"/>
      <c r="L19" s="22"/>
      <c r="M19" s="36"/>
      <c r="N19" s="36"/>
      <c r="O19" s="36"/>
      <c r="P19" s="36"/>
      <c r="Q19" s="114"/>
      <c r="R19" s="114"/>
      <c r="S19" s="114"/>
      <c r="T19" s="114"/>
      <c r="U19" s="114"/>
      <c r="V19" s="36"/>
      <c r="W19" s="83"/>
      <c r="X19" s="36"/>
      <c r="Y19" s="66"/>
      <c r="Z19" s="66"/>
      <c r="AA19" s="66"/>
      <c r="AB19" s="66"/>
      <c r="AC19" s="66"/>
      <c r="AD19" s="66"/>
    </row>
    <row r="20" spans="1:30" x14ac:dyDescent="0.25">
      <c r="A20" s="8"/>
      <c r="B20" s="83"/>
      <c r="C20" s="36"/>
      <c r="D20" s="83"/>
      <c r="E20" s="84"/>
      <c r="G20" s="36"/>
      <c r="H20" s="36"/>
      <c r="I20" s="36"/>
      <c r="J20" s="22"/>
      <c r="K20" s="22"/>
      <c r="L20" s="22"/>
      <c r="M20" s="36"/>
      <c r="N20" s="36"/>
      <c r="O20" s="36"/>
      <c r="P20" s="36"/>
      <c r="Q20" s="114"/>
      <c r="R20" s="114"/>
      <c r="S20" s="114"/>
      <c r="T20" s="114"/>
      <c r="U20" s="114"/>
      <c r="V20" s="36"/>
      <c r="W20" s="83"/>
      <c r="X20" s="36"/>
      <c r="Y20" s="66"/>
      <c r="Z20" s="66"/>
      <c r="AA20" s="66"/>
      <c r="AB20" s="66"/>
      <c r="AC20" s="66"/>
      <c r="AD20" s="66"/>
    </row>
    <row r="21" spans="1:30" x14ac:dyDescent="0.25">
      <c r="A21" s="8"/>
      <c r="B21" s="83"/>
      <c r="C21" s="36"/>
      <c r="D21" s="83"/>
      <c r="E21" s="84"/>
      <c r="G21" s="36"/>
      <c r="H21" s="36"/>
      <c r="I21" s="36"/>
      <c r="J21" s="22"/>
      <c r="K21" s="22"/>
      <c r="L21" s="22"/>
      <c r="M21" s="36"/>
      <c r="N21" s="36"/>
      <c r="O21" s="36"/>
      <c r="P21" s="36"/>
      <c r="Q21" s="114"/>
      <c r="R21" s="114"/>
      <c r="S21" s="114"/>
      <c r="T21" s="114"/>
      <c r="U21" s="114"/>
      <c r="V21" s="36"/>
      <c r="W21" s="83"/>
      <c r="X21" s="36"/>
      <c r="Y21" s="66"/>
      <c r="Z21" s="66"/>
      <c r="AA21" s="66"/>
      <c r="AB21" s="66"/>
      <c r="AC21" s="66"/>
      <c r="AD21" s="66"/>
    </row>
    <row r="22" spans="1:30" x14ac:dyDescent="0.25">
      <c r="A22" s="8"/>
      <c r="B22" s="83"/>
      <c r="C22" s="36"/>
      <c r="D22" s="83"/>
      <c r="E22" s="84"/>
      <c r="G22" s="36"/>
      <c r="H22" s="36"/>
      <c r="I22" s="36"/>
      <c r="J22" s="22"/>
      <c r="K22" s="22"/>
      <c r="L22" s="22"/>
      <c r="M22" s="36"/>
      <c r="N22" s="36"/>
      <c r="O22" s="36"/>
      <c r="P22" s="36"/>
      <c r="Q22" s="114"/>
      <c r="R22" s="114"/>
      <c r="S22" s="114"/>
      <c r="T22" s="114"/>
      <c r="U22" s="114"/>
      <c r="V22" s="36"/>
      <c r="W22" s="83"/>
      <c r="X22" s="36"/>
      <c r="Y22" s="66"/>
      <c r="Z22" s="66"/>
      <c r="AA22" s="66"/>
      <c r="AB22" s="66"/>
      <c r="AC22" s="66"/>
      <c r="AD22" s="66"/>
    </row>
    <row r="23" spans="1:30" x14ac:dyDescent="0.25">
      <c r="A23" s="8"/>
      <c r="B23" s="83"/>
      <c r="C23" s="36"/>
      <c r="D23" s="83"/>
      <c r="E23" s="84"/>
      <c r="G23" s="36"/>
      <c r="H23" s="36"/>
      <c r="I23" s="36"/>
      <c r="J23" s="22"/>
      <c r="K23" s="22"/>
      <c r="L23" s="22"/>
      <c r="M23" s="36"/>
      <c r="N23" s="36"/>
      <c r="O23" s="36"/>
      <c r="P23" s="36"/>
      <c r="Q23" s="114"/>
      <c r="R23" s="114"/>
      <c r="S23" s="114"/>
      <c r="T23" s="114"/>
      <c r="U23" s="114"/>
      <c r="V23" s="36"/>
      <c r="W23" s="83"/>
      <c r="X23" s="36"/>
      <c r="Y23" s="66"/>
      <c r="Z23" s="66"/>
      <c r="AA23" s="66"/>
      <c r="AB23" s="66"/>
      <c r="AC23" s="66"/>
      <c r="AD23" s="66"/>
    </row>
    <row r="24" spans="1:30" x14ac:dyDescent="0.25">
      <c r="A24" s="8"/>
      <c r="B24" s="83"/>
      <c r="C24" s="36"/>
      <c r="D24" s="83"/>
      <c r="E24" s="84"/>
      <c r="G24" s="36"/>
      <c r="H24" s="36"/>
      <c r="I24" s="36"/>
      <c r="J24" s="22"/>
      <c r="K24" s="22"/>
      <c r="L24" s="22"/>
      <c r="M24" s="36"/>
      <c r="N24" s="36"/>
      <c r="O24" s="36"/>
      <c r="P24" s="36"/>
      <c r="Q24" s="114"/>
      <c r="R24" s="114"/>
      <c r="S24" s="114"/>
      <c r="T24" s="114"/>
      <c r="U24" s="114"/>
      <c r="V24" s="36"/>
      <c r="W24" s="83"/>
      <c r="X24" s="36"/>
      <c r="Y24" s="66"/>
      <c r="Z24" s="66"/>
      <c r="AA24" s="66"/>
      <c r="AB24" s="66"/>
      <c r="AC24" s="66"/>
      <c r="AD24" s="66"/>
    </row>
    <row r="25" spans="1:30" x14ac:dyDescent="0.25">
      <c r="A25" s="8"/>
      <c r="B25" s="83"/>
      <c r="C25" s="36"/>
      <c r="D25" s="83"/>
      <c r="E25" s="84"/>
      <c r="G25" s="36"/>
      <c r="H25" s="36"/>
      <c r="I25" s="36"/>
      <c r="J25" s="22"/>
      <c r="K25" s="22"/>
      <c r="L25" s="22"/>
      <c r="M25" s="36"/>
      <c r="N25" s="36"/>
      <c r="O25" s="36"/>
      <c r="P25" s="36"/>
      <c r="Q25" s="114"/>
      <c r="R25" s="114"/>
      <c r="S25" s="114"/>
      <c r="T25" s="114"/>
      <c r="U25" s="114"/>
      <c r="V25" s="36"/>
      <c r="W25" s="83"/>
      <c r="X25" s="36"/>
      <c r="Y25" s="66"/>
      <c r="Z25" s="66"/>
      <c r="AA25" s="66"/>
      <c r="AB25" s="66"/>
      <c r="AC25" s="66"/>
      <c r="AD25" s="66"/>
    </row>
    <row r="26" spans="1:30" x14ac:dyDescent="0.25">
      <c r="A26" s="8"/>
      <c r="B26" s="83"/>
      <c r="C26" s="36"/>
      <c r="D26" s="83"/>
      <c r="E26" s="84"/>
      <c r="G26" s="36"/>
      <c r="H26" s="36"/>
      <c r="I26" s="36"/>
      <c r="J26" s="22"/>
      <c r="K26" s="22"/>
      <c r="L26" s="22"/>
      <c r="M26" s="36"/>
      <c r="N26" s="36"/>
      <c r="O26" s="36"/>
      <c r="P26" s="36"/>
      <c r="Q26" s="114"/>
      <c r="R26" s="114"/>
      <c r="S26" s="114"/>
      <c r="T26" s="114"/>
      <c r="U26" s="114"/>
      <c r="V26" s="36"/>
      <c r="W26" s="83"/>
      <c r="X26" s="36"/>
      <c r="Y26" s="66"/>
      <c r="Z26" s="66"/>
      <c r="AA26" s="66"/>
      <c r="AB26" s="66"/>
      <c r="AC26" s="66"/>
      <c r="AD26" s="66"/>
    </row>
    <row r="27" spans="1:30" x14ac:dyDescent="0.25">
      <c r="A27" s="8"/>
      <c r="B27" s="83"/>
      <c r="C27" s="36"/>
      <c r="D27" s="83"/>
      <c r="E27" s="84"/>
      <c r="G27" s="36"/>
      <c r="H27" s="36"/>
      <c r="I27" s="36"/>
      <c r="J27" s="22"/>
      <c r="K27" s="22"/>
      <c r="L27" s="22"/>
      <c r="M27" s="36"/>
      <c r="N27" s="36"/>
      <c r="O27" s="36"/>
      <c r="P27" s="36"/>
      <c r="Q27" s="114"/>
      <c r="R27" s="114"/>
      <c r="S27" s="114"/>
      <c r="T27" s="114"/>
      <c r="U27" s="114"/>
      <c r="V27" s="36"/>
      <c r="W27" s="83"/>
      <c r="X27" s="36"/>
      <c r="Y27" s="66"/>
      <c r="Z27" s="66"/>
      <c r="AA27" s="66"/>
      <c r="AB27" s="66"/>
      <c r="AC27" s="66"/>
      <c r="AD27" s="66"/>
    </row>
    <row r="28" spans="1:30" x14ac:dyDescent="0.25">
      <c r="A28" s="8"/>
      <c r="B28" s="83"/>
      <c r="C28" s="36"/>
      <c r="D28" s="83"/>
      <c r="E28" s="84"/>
      <c r="G28" s="36"/>
      <c r="H28" s="36"/>
      <c r="I28" s="36"/>
      <c r="J28" s="22"/>
      <c r="K28" s="22"/>
      <c r="L28" s="22"/>
      <c r="M28" s="36"/>
      <c r="N28" s="36"/>
      <c r="O28" s="36"/>
      <c r="P28" s="36"/>
      <c r="Q28" s="114"/>
      <c r="R28" s="114"/>
      <c r="S28" s="114"/>
      <c r="T28" s="114"/>
      <c r="U28" s="114"/>
      <c r="V28" s="36"/>
      <c r="W28" s="83"/>
      <c r="X28" s="36"/>
      <c r="Y28" s="66"/>
      <c r="Z28" s="66"/>
      <c r="AA28" s="66"/>
      <c r="AB28" s="66"/>
      <c r="AC28" s="66"/>
      <c r="AD28" s="66"/>
    </row>
    <row r="29" spans="1:30" x14ac:dyDescent="0.25">
      <c r="A29" s="8"/>
      <c r="B29" s="83"/>
      <c r="C29" s="36"/>
      <c r="D29" s="83"/>
      <c r="E29" s="84"/>
      <c r="G29" s="36"/>
      <c r="H29" s="36"/>
      <c r="I29" s="36"/>
      <c r="J29" s="22"/>
      <c r="K29" s="22"/>
      <c r="L29" s="22"/>
      <c r="M29" s="36"/>
      <c r="N29" s="36"/>
      <c r="O29" s="36"/>
      <c r="P29" s="36"/>
      <c r="Q29" s="114"/>
      <c r="R29" s="114"/>
      <c r="S29" s="114"/>
      <c r="T29" s="114"/>
      <c r="U29" s="114"/>
      <c r="V29" s="36"/>
      <c r="W29" s="83"/>
      <c r="X29" s="36"/>
      <c r="Y29" s="66"/>
      <c r="Z29" s="66"/>
      <c r="AA29" s="66"/>
      <c r="AB29" s="66"/>
      <c r="AC29" s="66"/>
      <c r="AD29" s="66"/>
    </row>
    <row r="30" spans="1:30" x14ac:dyDescent="0.25">
      <c r="A30" s="8"/>
      <c r="B30" s="83"/>
      <c r="C30" s="36"/>
      <c r="D30" s="83"/>
      <c r="E30" s="84"/>
      <c r="G30" s="36"/>
      <c r="H30" s="36"/>
      <c r="I30" s="36"/>
      <c r="J30" s="22"/>
      <c r="K30" s="22"/>
      <c r="L30" s="22"/>
      <c r="M30" s="36"/>
      <c r="N30" s="36"/>
      <c r="O30" s="36"/>
      <c r="P30" s="36"/>
      <c r="Q30" s="114"/>
      <c r="R30" s="114"/>
      <c r="S30" s="114"/>
      <c r="T30" s="114"/>
      <c r="U30" s="114"/>
      <c r="V30" s="36"/>
      <c r="W30" s="83"/>
      <c r="X30" s="36"/>
      <c r="Y30" s="66"/>
      <c r="Z30" s="66"/>
      <c r="AA30" s="66"/>
      <c r="AB30" s="66"/>
      <c r="AC30" s="66"/>
      <c r="AD30" s="66"/>
    </row>
    <row r="31" spans="1:30" x14ac:dyDescent="0.25">
      <c r="A31" s="8"/>
      <c r="B31" s="83"/>
      <c r="C31" s="36"/>
      <c r="D31" s="83"/>
      <c r="E31" s="84"/>
      <c r="G31" s="36"/>
      <c r="H31" s="36"/>
      <c r="I31" s="36"/>
      <c r="J31" s="22"/>
      <c r="K31" s="22"/>
      <c r="L31" s="22"/>
      <c r="M31" s="36"/>
      <c r="N31" s="36"/>
      <c r="O31" s="36"/>
      <c r="P31" s="36"/>
      <c r="Q31" s="114"/>
      <c r="R31" s="114"/>
      <c r="S31" s="114"/>
      <c r="T31" s="114"/>
      <c r="U31" s="114"/>
      <c r="V31" s="36"/>
      <c r="W31" s="83"/>
      <c r="X31" s="36"/>
      <c r="Y31" s="66"/>
      <c r="Z31" s="66"/>
      <c r="AA31" s="66"/>
      <c r="AB31" s="66"/>
      <c r="AC31" s="66"/>
      <c r="AD31" s="66"/>
    </row>
    <row r="32" spans="1:30" x14ac:dyDescent="0.25">
      <c r="A32" s="8"/>
      <c r="B32" s="83"/>
      <c r="C32" s="36"/>
      <c r="D32" s="83"/>
      <c r="E32" s="84"/>
      <c r="G32" s="36"/>
      <c r="H32" s="36"/>
      <c r="I32" s="36"/>
      <c r="J32" s="22"/>
      <c r="K32" s="22"/>
      <c r="L32" s="22"/>
      <c r="M32" s="36"/>
      <c r="N32" s="36"/>
      <c r="O32" s="36"/>
      <c r="P32" s="36"/>
      <c r="Q32" s="114"/>
      <c r="R32" s="114"/>
      <c r="S32" s="114"/>
      <c r="T32" s="114"/>
      <c r="U32" s="114"/>
      <c r="V32" s="36"/>
      <c r="W32" s="83"/>
      <c r="X32" s="36"/>
      <c r="Y32" s="66"/>
      <c r="Z32" s="66"/>
      <c r="AA32" s="66"/>
      <c r="AB32" s="66"/>
      <c r="AC32" s="66"/>
      <c r="AD32" s="66"/>
    </row>
    <row r="33" spans="1:30" x14ac:dyDescent="0.25">
      <c r="A33" s="8"/>
      <c r="B33" s="83"/>
      <c r="C33" s="36"/>
      <c r="D33" s="83"/>
      <c r="E33" s="84"/>
      <c r="G33" s="36"/>
      <c r="H33" s="36"/>
      <c r="I33" s="36"/>
      <c r="J33" s="22"/>
      <c r="K33" s="22"/>
      <c r="L33" s="22"/>
      <c r="M33" s="36"/>
      <c r="N33" s="36"/>
      <c r="O33" s="36"/>
      <c r="P33" s="36"/>
      <c r="Q33" s="114"/>
      <c r="R33" s="114"/>
      <c r="S33" s="114"/>
      <c r="T33" s="114"/>
      <c r="U33" s="114"/>
      <c r="V33" s="36"/>
      <c r="W33" s="83"/>
      <c r="X33" s="36"/>
      <c r="Y33" s="66"/>
      <c r="Z33" s="66"/>
      <c r="AA33" s="66"/>
      <c r="AB33" s="66"/>
      <c r="AC33" s="66"/>
      <c r="AD33" s="66"/>
    </row>
    <row r="34" spans="1:30" x14ac:dyDescent="0.25">
      <c r="A34" s="8"/>
      <c r="B34" s="83"/>
      <c r="C34" s="36"/>
      <c r="D34" s="83"/>
      <c r="E34" s="84"/>
      <c r="G34" s="36"/>
      <c r="H34" s="36"/>
      <c r="I34" s="36"/>
      <c r="J34" s="22"/>
      <c r="K34" s="22"/>
      <c r="L34" s="22"/>
      <c r="M34" s="36"/>
      <c r="N34" s="36"/>
      <c r="O34" s="36"/>
      <c r="P34" s="36"/>
      <c r="Q34" s="114"/>
      <c r="R34" s="114"/>
      <c r="S34" s="114"/>
      <c r="T34" s="114"/>
      <c r="U34" s="114"/>
      <c r="V34" s="36"/>
      <c r="W34" s="83"/>
      <c r="X34" s="36"/>
      <c r="Y34" s="66"/>
      <c r="Z34" s="66"/>
      <c r="AA34" s="66"/>
      <c r="AB34" s="66"/>
      <c r="AC34" s="66"/>
      <c r="AD34" s="66"/>
    </row>
    <row r="35" spans="1:30" x14ac:dyDescent="0.25">
      <c r="A35" s="8"/>
      <c r="B35" s="83"/>
      <c r="C35" s="36"/>
      <c r="D35" s="83"/>
      <c r="E35" s="84"/>
      <c r="G35" s="36"/>
      <c r="H35" s="36"/>
      <c r="I35" s="36"/>
      <c r="J35" s="22"/>
      <c r="K35" s="22"/>
      <c r="L35" s="22"/>
      <c r="M35" s="36"/>
      <c r="N35" s="36"/>
      <c r="O35" s="36"/>
      <c r="P35" s="36"/>
      <c r="Q35" s="114"/>
      <c r="R35" s="114"/>
      <c r="S35" s="114"/>
      <c r="T35" s="114"/>
      <c r="U35" s="114"/>
      <c r="V35" s="36"/>
      <c r="W35" s="83"/>
      <c r="X35" s="36"/>
      <c r="Y35" s="66"/>
      <c r="Z35" s="66"/>
      <c r="AA35" s="66"/>
      <c r="AB35" s="66"/>
      <c r="AC35" s="66"/>
      <c r="AD35" s="66"/>
    </row>
    <row r="36" spans="1:30" x14ac:dyDescent="0.25">
      <c r="A36" s="8"/>
      <c r="B36" s="83"/>
      <c r="C36" s="36"/>
      <c r="D36" s="83"/>
      <c r="E36" s="84"/>
      <c r="G36" s="36"/>
      <c r="H36" s="36"/>
      <c r="I36" s="36"/>
      <c r="J36" s="22"/>
      <c r="K36" s="22"/>
      <c r="L36" s="22"/>
      <c r="M36" s="36"/>
      <c r="N36" s="36"/>
      <c r="O36" s="36"/>
      <c r="P36" s="36"/>
      <c r="Q36" s="114"/>
      <c r="R36" s="114"/>
      <c r="S36" s="114"/>
      <c r="T36" s="114"/>
      <c r="U36" s="114"/>
      <c r="V36" s="36"/>
      <c r="W36" s="83"/>
      <c r="X36" s="36"/>
      <c r="Y36" s="66"/>
      <c r="Z36" s="66"/>
      <c r="AA36" s="66"/>
      <c r="AB36" s="66"/>
      <c r="AC36" s="66"/>
      <c r="AD36" s="66"/>
    </row>
    <row r="37" spans="1:30" x14ac:dyDescent="0.25">
      <c r="A37" s="8"/>
      <c r="B37" s="83"/>
      <c r="C37" s="36"/>
      <c r="D37" s="83"/>
      <c r="E37" s="84"/>
      <c r="G37" s="36"/>
      <c r="H37" s="36"/>
      <c r="I37" s="36"/>
      <c r="J37" s="22"/>
      <c r="K37" s="22"/>
      <c r="L37" s="22"/>
      <c r="M37" s="36"/>
      <c r="N37" s="36"/>
      <c r="O37" s="36"/>
      <c r="P37" s="36"/>
      <c r="Q37" s="114"/>
      <c r="R37" s="114"/>
      <c r="S37" s="114"/>
      <c r="T37" s="114"/>
      <c r="U37" s="114"/>
      <c r="V37" s="36"/>
      <c r="W37" s="83"/>
      <c r="X37" s="36"/>
      <c r="Y37" s="66"/>
      <c r="Z37" s="66"/>
      <c r="AA37" s="66"/>
      <c r="AB37" s="66"/>
      <c r="AC37" s="66"/>
      <c r="AD37" s="66"/>
    </row>
    <row r="38" spans="1:30" x14ac:dyDescent="0.25">
      <c r="A38" s="8"/>
      <c r="B38" s="83"/>
      <c r="C38" s="36"/>
      <c r="D38" s="83"/>
      <c r="E38" s="84"/>
      <c r="G38" s="36"/>
      <c r="H38" s="36"/>
      <c r="I38" s="36"/>
      <c r="J38" s="22"/>
      <c r="K38" s="22"/>
      <c r="L38" s="22"/>
      <c r="M38" s="36"/>
      <c r="N38" s="36"/>
      <c r="O38" s="36"/>
      <c r="P38" s="36"/>
      <c r="Q38" s="114"/>
      <c r="R38" s="114"/>
      <c r="S38" s="114"/>
      <c r="T38" s="114"/>
      <c r="U38" s="114"/>
      <c r="V38" s="36"/>
      <c r="W38" s="83"/>
      <c r="X38" s="36"/>
      <c r="Y38" s="66"/>
      <c r="Z38" s="66"/>
      <c r="AA38" s="66"/>
      <c r="AB38" s="66"/>
      <c r="AC38" s="66"/>
      <c r="AD38" s="66"/>
    </row>
    <row r="39" spans="1:30" x14ac:dyDescent="0.25">
      <c r="A39" s="8"/>
      <c r="B39" s="83"/>
      <c r="C39" s="36"/>
      <c r="D39" s="83"/>
      <c r="E39" s="84"/>
      <c r="G39" s="36"/>
      <c r="H39" s="36"/>
      <c r="I39" s="36"/>
      <c r="J39" s="22"/>
      <c r="K39" s="22"/>
      <c r="L39" s="22"/>
      <c r="M39" s="36"/>
      <c r="N39" s="36"/>
      <c r="O39" s="36"/>
      <c r="P39" s="36"/>
      <c r="Q39" s="114"/>
      <c r="R39" s="114"/>
      <c r="S39" s="114"/>
      <c r="T39" s="114"/>
      <c r="U39" s="114"/>
      <c r="V39" s="36"/>
      <c r="W39" s="83"/>
      <c r="X39" s="36"/>
      <c r="Y39" s="66"/>
      <c r="Z39" s="66"/>
      <c r="AA39" s="66"/>
      <c r="AB39" s="66"/>
      <c r="AC39" s="66"/>
      <c r="AD39" s="66"/>
    </row>
    <row r="40" spans="1:30" x14ac:dyDescent="0.25">
      <c r="A40" s="8"/>
      <c r="B40" s="83"/>
      <c r="C40" s="36"/>
      <c r="D40" s="83"/>
      <c r="E40" s="84"/>
      <c r="G40" s="36"/>
      <c r="H40" s="36"/>
      <c r="I40" s="36"/>
      <c r="J40" s="22"/>
      <c r="K40" s="22"/>
      <c r="L40" s="22"/>
      <c r="M40" s="36"/>
      <c r="N40" s="36"/>
      <c r="O40" s="36"/>
      <c r="P40" s="36"/>
      <c r="Q40" s="114"/>
      <c r="R40" s="114"/>
      <c r="S40" s="114"/>
      <c r="T40" s="114"/>
      <c r="U40" s="114"/>
      <c r="V40" s="36"/>
      <c r="W40" s="83"/>
      <c r="X40" s="36"/>
      <c r="Y40" s="66"/>
      <c r="Z40" s="66"/>
      <c r="AA40" s="66"/>
      <c r="AB40" s="66"/>
      <c r="AC40" s="66"/>
      <c r="AD40" s="66"/>
    </row>
    <row r="41" spans="1:30" x14ac:dyDescent="0.25">
      <c r="A41" s="8"/>
      <c r="B41" s="83"/>
      <c r="C41" s="36"/>
      <c r="D41" s="83"/>
      <c r="E41" s="84"/>
      <c r="G41" s="36"/>
      <c r="H41" s="36"/>
      <c r="I41" s="36"/>
      <c r="J41" s="22"/>
      <c r="K41" s="22"/>
      <c r="L41" s="22"/>
      <c r="M41" s="36"/>
      <c r="N41" s="36"/>
      <c r="O41" s="36"/>
      <c r="P41" s="36"/>
      <c r="Q41" s="114"/>
      <c r="R41" s="114"/>
      <c r="S41" s="114"/>
      <c r="T41" s="114"/>
      <c r="U41" s="114"/>
      <c r="V41" s="36"/>
      <c r="W41" s="83"/>
      <c r="X41" s="36"/>
      <c r="Y41" s="66"/>
      <c r="Z41" s="66"/>
      <c r="AA41" s="66"/>
      <c r="AB41" s="66"/>
      <c r="AC41" s="66"/>
      <c r="AD41" s="66"/>
    </row>
    <row r="42" spans="1:30" x14ac:dyDescent="0.25">
      <c r="A42" s="8"/>
      <c r="B42" s="83"/>
      <c r="C42" s="36"/>
      <c r="D42" s="83"/>
      <c r="E42" s="84"/>
      <c r="G42" s="36"/>
      <c r="H42" s="36"/>
      <c r="I42" s="36"/>
      <c r="J42" s="22"/>
      <c r="K42" s="22"/>
      <c r="L42" s="22"/>
      <c r="M42" s="36"/>
      <c r="N42" s="36"/>
      <c r="O42" s="36"/>
      <c r="P42" s="36"/>
      <c r="Q42" s="114"/>
      <c r="R42" s="114"/>
      <c r="S42" s="114"/>
      <c r="T42" s="114"/>
      <c r="U42" s="114"/>
      <c r="V42" s="36"/>
      <c r="W42" s="83"/>
      <c r="X42" s="36"/>
      <c r="Y42" s="66"/>
      <c r="Z42" s="66"/>
      <c r="AA42" s="66"/>
      <c r="AB42" s="66"/>
      <c r="AC42" s="66"/>
      <c r="AD42" s="66"/>
    </row>
    <row r="43" spans="1:30" x14ac:dyDescent="0.25">
      <c r="A43" s="8"/>
      <c r="B43" s="83"/>
      <c r="C43" s="36"/>
      <c r="D43" s="83"/>
      <c r="E43" s="84"/>
      <c r="G43" s="36"/>
      <c r="H43" s="36"/>
      <c r="I43" s="36"/>
      <c r="J43" s="22"/>
      <c r="K43" s="22"/>
      <c r="L43" s="22"/>
      <c r="M43" s="36"/>
      <c r="N43" s="36"/>
      <c r="O43" s="36"/>
      <c r="P43" s="36"/>
      <c r="Q43" s="114"/>
      <c r="R43" s="114"/>
      <c r="S43" s="114"/>
      <c r="T43" s="114"/>
      <c r="U43" s="114"/>
      <c r="V43" s="36"/>
      <c r="W43" s="83"/>
      <c r="X43" s="36"/>
      <c r="Y43" s="66"/>
      <c r="Z43" s="66"/>
      <c r="AA43" s="66"/>
      <c r="AB43" s="66"/>
      <c r="AC43" s="66"/>
      <c r="AD43" s="66"/>
    </row>
    <row r="44" spans="1:30" x14ac:dyDescent="0.25">
      <c r="A44" s="8"/>
      <c r="B44" s="83"/>
      <c r="C44" s="36"/>
      <c r="D44" s="83"/>
      <c r="E44" s="84"/>
      <c r="G44" s="36"/>
      <c r="H44" s="36"/>
      <c r="I44" s="36"/>
      <c r="J44" s="22"/>
      <c r="K44" s="22"/>
      <c r="L44" s="22"/>
      <c r="M44" s="36"/>
      <c r="N44" s="36"/>
      <c r="O44" s="36"/>
      <c r="P44" s="36"/>
      <c r="Q44" s="114"/>
      <c r="R44" s="114"/>
      <c r="S44" s="114"/>
      <c r="T44" s="114"/>
      <c r="U44" s="114"/>
      <c r="V44" s="36"/>
      <c r="W44" s="83"/>
      <c r="X44" s="36"/>
      <c r="Y44" s="66"/>
      <c r="Z44" s="66"/>
      <c r="AA44" s="66"/>
      <c r="AB44" s="66"/>
      <c r="AC44" s="66"/>
      <c r="AD44" s="66"/>
    </row>
    <row r="45" spans="1:30" x14ac:dyDescent="0.25">
      <c r="A45" s="8"/>
      <c r="B45" s="83"/>
      <c r="C45" s="36"/>
      <c r="D45" s="83"/>
      <c r="E45" s="84"/>
      <c r="G45" s="36"/>
      <c r="H45" s="36"/>
      <c r="I45" s="36"/>
      <c r="J45" s="22"/>
      <c r="K45" s="22"/>
      <c r="L45" s="22"/>
      <c r="M45" s="36"/>
      <c r="N45" s="36"/>
      <c r="O45" s="36"/>
      <c r="P45" s="36"/>
      <c r="Q45" s="114"/>
      <c r="R45" s="114"/>
      <c r="S45" s="114"/>
      <c r="T45" s="114"/>
      <c r="U45" s="114"/>
      <c r="V45" s="36"/>
      <c r="W45" s="83"/>
      <c r="X45" s="36"/>
      <c r="Y45" s="66"/>
      <c r="Z45" s="66"/>
      <c r="AA45" s="66"/>
      <c r="AB45" s="66"/>
      <c r="AC45" s="66"/>
      <c r="AD45" s="66"/>
    </row>
    <row r="46" spans="1:30" x14ac:dyDescent="0.25">
      <c r="A46" s="8"/>
      <c r="B46" s="83"/>
      <c r="C46" s="36"/>
      <c r="D46" s="83"/>
      <c r="E46" s="84"/>
      <c r="G46" s="36"/>
      <c r="H46" s="36"/>
      <c r="I46" s="36"/>
      <c r="J46" s="22"/>
      <c r="K46" s="22"/>
      <c r="L46" s="22"/>
      <c r="M46" s="36"/>
      <c r="N46" s="36"/>
      <c r="O46" s="36"/>
      <c r="P46" s="36"/>
      <c r="Q46" s="114"/>
      <c r="R46" s="114"/>
      <c r="S46" s="114"/>
      <c r="T46" s="114"/>
      <c r="U46" s="114"/>
      <c r="V46" s="36"/>
      <c r="W46" s="83"/>
      <c r="X46" s="36"/>
      <c r="Y46" s="66"/>
      <c r="Z46" s="66"/>
      <c r="AA46" s="66"/>
      <c r="AB46" s="66"/>
      <c r="AC46" s="66"/>
      <c r="AD46" s="66"/>
    </row>
    <row r="47" spans="1:30" x14ac:dyDescent="0.25">
      <c r="A47" s="8"/>
      <c r="B47" s="83"/>
      <c r="C47" s="36"/>
      <c r="D47" s="83"/>
      <c r="E47" s="84"/>
      <c r="G47" s="36"/>
      <c r="H47" s="36"/>
      <c r="I47" s="36"/>
      <c r="J47" s="22"/>
      <c r="K47" s="22"/>
      <c r="L47" s="22"/>
      <c r="M47" s="36"/>
      <c r="N47" s="36"/>
      <c r="O47" s="36"/>
      <c r="P47" s="36"/>
      <c r="Q47" s="114"/>
      <c r="R47" s="114"/>
      <c r="S47" s="114"/>
      <c r="T47" s="114"/>
      <c r="U47" s="114"/>
      <c r="V47" s="36"/>
      <c r="W47" s="83"/>
      <c r="X47" s="36"/>
      <c r="Y47" s="66"/>
      <c r="Z47" s="66"/>
      <c r="AA47" s="66"/>
      <c r="AB47" s="66"/>
      <c r="AC47" s="66"/>
      <c r="AD47" s="66"/>
    </row>
    <row r="48" spans="1:30" x14ac:dyDescent="0.25">
      <c r="A48" s="8"/>
      <c r="B48" s="83"/>
      <c r="C48" s="36"/>
      <c r="D48" s="83"/>
      <c r="E48" s="84"/>
      <c r="G48" s="36"/>
      <c r="H48" s="36"/>
      <c r="I48" s="36"/>
      <c r="J48" s="22"/>
      <c r="K48" s="22"/>
      <c r="L48" s="22"/>
      <c r="M48" s="36"/>
      <c r="N48" s="36"/>
      <c r="O48" s="36"/>
      <c r="P48" s="36"/>
      <c r="Q48" s="114"/>
      <c r="R48" s="114"/>
      <c r="S48" s="114"/>
      <c r="T48" s="114"/>
      <c r="U48" s="114"/>
      <c r="V48" s="36"/>
      <c r="W48" s="83"/>
      <c r="X48" s="36"/>
      <c r="Y48" s="66"/>
      <c r="Z48" s="66"/>
      <c r="AA48" s="66"/>
      <c r="AB48" s="66"/>
      <c r="AC48" s="66"/>
      <c r="AD48" s="66"/>
    </row>
    <row r="49" spans="1:30" x14ac:dyDescent="0.25">
      <c r="A49" s="8"/>
      <c r="B49" s="83"/>
      <c r="C49" s="36"/>
      <c r="D49" s="83"/>
      <c r="E49" s="84"/>
      <c r="G49" s="36"/>
      <c r="H49" s="36"/>
      <c r="I49" s="36"/>
      <c r="J49" s="22"/>
      <c r="K49" s="22"/>
      <c r="L49" s="22"/>
      <c r="M49" s="36"/>
      <c r="N49" s="36"/>
      <c r="O49" s="36"/>
      <c r="P49" s="36"/>
      <c r="Q49" s="114"/>
      <c r="R49" s="114"/>
      <c r="S49" s="114"/>
      <c r="T49" s="114"/>
      <c r="U49" s="114"/>
      <c r="V49" s="36"/>
      <c r="W49" s="83"/>
      <c r="X49" s="36"/>
      <c r="Y49" s="66"/>
      <c r="Z49" s="66"/>
      <c r="AA49" s="66"/>
      <c r="AB49" s="66"/>
      <c r="AC49" s="66"/>
      <c r="AD49" s="66"/>
    </row>
    <row r="50" spans="1:30" x14ac:dyDescent="0.25">
      <c r="A50" s="8"/>
      <c r="B50" s="83"/>
      <c r="C50" s="36"/>
      <c r="D50" s="83"/>
      <c r="E50" s="84"/>
      <c r="G50" s="36"/>
      <c r="H50" s="36"/>
      <c r="I50" s="36"/>
      <c r="J50" s="22"/>
      <c r="K50" s="22"/>
      <c r="L50" s="22"/>
      <c r="M50" s="36"/>
      <c r="N50" s="36"/>
      <c r="O50" s="36"/>
      <c r="P50" s="36"/>
      <c r="Q50" s="114"/>
      <c r="R50" s="114"/>
      <c r="S50" s="114"/>
      <c r="T50" s="114"/>
      <c r="U50" s="114"/>
      <c r="V50" s="36"/>
      <c r="W50" s="83"/>
      <c r="X50" s="36"/>
      <c r="Y50" s="66"/>
      <c r="Z50" s="66"/>
      <c r="AA50" s="66"/>
      <c r="AB50" s="66"/>
      <c r="AC50" s="66"/>
      <c r="AD50" s="66"/>
    </row>
    <row r="51" spans="1:30" x14ac:dyDescent="0.25">
      <c r="A51" s="8"/>
      <c r="B51" s="83"/>
      <c r="C51" s="36"/>
      <c r="D51" s="83"/>
      <c r="E51" s="84"/>
      <c r="G51" s="36"/>
      <c r="H51" s="36"/>
      <c r="I51" s="36"/>
      <c r="J51" s="22"/>
      <c r="K51" s="22"/>
      <c r="L51" s="22"/>
      <c r="M51" s="36"/>
      <c r="N51" s="36"/>
      <c r="O51" s="36"/>
      <c r="P51" s="36"/>
      <c r="Q51" s="114"/>
      <c r="R51" s="114"/>
      <c r="S51" s="114"/>
      <c r="T51" s="114"/>
      <c r="U51" s="114"/>
      <c r="V51" s="36"/>
      <c r="W51" s="83"/>
      <c r="X51" s="36"/>
      <c r="Y51" s="66"/>
      <c r="Z51" s="66"/>
      <c r="AA51" s="66"/>
      <c r="AB51" s="66"/>
      <c r="AC51" s="66"/>
      <c r="AD51" s="66"/>
    </row>
    <row r="52" spans="1:30" x14ac:dyDescent="0.25">
      <c r="A52" s="8"/>
      <c r="B52" s="83"/>
      <c r="C52" s="36"/>
      <c r="D52" s="83"/>
      <c r="E52" s="84"/>
      <c r="G52" s="36"/>
      <c r="H52" s="36"/>
      <c r="I52" s="36"/>
      <c r="J52" s="22"/>
      <c r="K52" s="22"/>
      <c r="L52" s="22"/>
      <c r="M52" s="36"/>
      <c r="N52" s="36"/>
      <c r="O52" s="36"/>
      <c r="P52" s="36"/>
      <c r="Q52" s="114"/>
      <c r="R52" s="114"/>
      <c r="S52" s="114"/>
      <c r="T52" s="114"/>
      <c r="U52" s="114"/>
      <c r="V52" s="36"/>
      <c r="W52" s="83"/>
      <c r="X52" s="36"/>
      <c r="Y52" s="66"/>
      <c r="Z52" s="66"/>
      <c r="AA52" s="66"/>
      <c r="AB52" s="66"/>
      <c r="AC52" s="66"/>
      <c r="AD52" s="66"/>
    </row>
    <row r="53" spans="1:30" x14ac:dyDescent="0.25">
      <c r="A53" s="8"/>
      <c r="B53" s="83"/>
      <c r="C53" s="36"/>
      <c r="D53" s="83"/>
      <c r="E53" s="84"/>
      <c r="G53" s="36"/>
      <c r="H53" s="36"/>
      <c r="I53" s="36"/>
      <c r="J53" s="22"/>
      <c r="K53" s="22"/>
      <c r="L53" s="22"/>
      <c r="M53" s="36"/>
      <c r="N53" s="36"/>
      <c r="O53" s="36"/>
      <c r="P53" s="36"/>
      <c r="Q53" s="114"/>
      <c r="R53" s="114"/>
      <c r="S53" s="114"/>
      <c r="T53" s="114"/>
      <c r="U53" s="114"/>
      <c r="V53" s="36"/>
      <c r="W53" s="83"/>
      <c r="X53" s="36"/>
      <c r="Y53" s="66"/>
      <c r="Z53" s="66"/>
      <c r="AA53" s="66"/>
      <c r="AB53" s="66"/>
      <c r="AC53" s="66"/>
      <c r="AD53" s="66"/>
    </row>
    <row r="54" spans="1:30" x14ac:dyDescent="0.25">
      <c r="A54" s="8"/>
      <c r="B54" s="83"/>
      <c r="C54" s="36"/>
      <c r="D54" s="83"/>
      <c r="E54" s="84"/>
      <c r="G54" s="36"/>
      <c r="H54" s="36"/>
      <c r="I54" s="36"/>
      <c r="J54" s="22"/>
      <c r="K54" s="22"/>
      <c r="L54" s="22"/>
      <c r="M54" s="36"/>
      <c r="N54" s="36"/>
      <c r="O54" s="36"/>
      <c r="P54" s="36"/>
      <c r="Q54" s="114"/>
      <c r="R54" s="114"/>
      <c r="S54" s="114"/>
      <c r="T54" s="114"/>
      <c r="U54" s="114"/>
      <c r="V54" s="36"/>
      <c r="W54" s="83"/>
      <c r="X54" s="36"/>
      <c r="Y54" s="66"/>
      <c r="Z54" s="66"/>
      <c r="AA54" s="66"/>
      <c r="AB54" s="66"/>
      <c r="AC54" s="66"/>
      <c r="AD54" s="66"/>
    </row>
    <row r="55" spans="1:30" x14ac:dyDescent="0.25">
      <c r="A55" s="8"/>
      <c r="B55" s="83"/>
      <c r="C55" s="36"/>
      <c r="D55" s="83"/>
      <c r="E55" s="84"/>
      <c r="G55" s="36"/>
      <c r="H55" s="36"/>
      <c r="I55" s="36"/>
      <c r="J55" s="22"/>
      <c r="K55" s="22"/>
      <c r="L55" s="22"/>
      <c r="M55" s="36"/>
      <c r="N55" s="36"/>
      <c r="O55" s="36"/>
      <c r="P55" s="36"/>
      <c r="Q55" s="114"/>
      <c r="R55" s="114"/>
      <c r="S55" s="114"/>
      <c r="T55" s="114"/>
      <c r="U55" s="114"/>
      <c r="V55" s="36"/>
      <c r="W55" s="83"/>
      <c r="X55" s="36"/>
      <c r="Y55" s="66"/>
      <c r="Z55" s="66"/>
      <c r="AA55" s="66"/>
      <c r="AB55" s="66"/>
      <c r="AC55" s="66"/>
      <c r="AD55" s="66"/>
    </row>
    <row r="56" spans="1:30" x14ac:dyDescent="0.25">
      <c r="A56" s="8"/>
      <c r="B56" s="83"/>
      <c r="C56" s="36"/>
      <c r="D56" s="83"/>
      <c r="E56" s="84"/>
      <c r="G56" s="36"/>
      <c r="H56" s="36"/>
      <c r="I56" s="36"/>
      <c r="J56" s="22"/>
      <c r="K56" s="22"/>
      <c r="L56" s="22"/>
      <c r="M56" s="36"/>
      <c r="N56" s="36"/>
      <c r="O56" s="36"/>
      <c r="P56" s="36"/>
      <c r="Q56" s="114"/>
      <c r="R56" s="114"/>
      <c r="S56" s="114"/>
      <c r="T56" s="114"/>
      <c r="U56" s="114"/>
      <c r="V56" s="36"/>
      <c r="W56" s="83"/>
      <c r="X56" s="36"/>
      <c r="Y56" s="66"/>
      <c r="Z56" s="66"/>
      <c r="AA56" s="66"/>
      <c r="AB56" s="66"/>
      <c r="AC56" s="66"/>
      <c r="AD56" s="66"/>
    </row>
    <row r="57" spans="1:30" x14ac:dyDescent="0.25">
      <c r="A57" s="8"/>
      <c r="B57" s="83"/>
      <c r="C57" s="36"/>
      <c r="D57" s="83"/>
      <c r="E57" s="84"/>
      <c r="G57" s="36"/>
      <c r="H57" s="36"/>
      <c r="I57" s="36"/>
      <c r="J57" s="22"/>
      <c r="K57" s="22"/>
      <c r="L57" s="22"/>
      <c r="M57" s="36"/>
      <c r="N57" s="36"/>
      <c r="O57" s="36"/>
      <c r="P57" s="36"/>
      <c r="Q57" s="114"/>
      <c r="R57" s="114"/>
      <c r="S57" s="114"/>
      <c r="T57" s="114"/>
      <c r="U57" s="114"/>
      <c r="V57" s="36"/>
      <c r="W57" s="83"/>
      <c r="X57" s="36"/>
      <c r="Y57" s="66"/>
      <c r="Z57" s="66"/>
      <c r="AA57" s="66"/>
      <c r="AB57" s="66"/>
      <c r="AC57" s="66"/>
      <c r="AD57" s="66"/>
    </row>
    <row r="58" spans="1:30" x14ac:dyDescent="0.25">
      <c r="A58" s="8"/>
      <c r="B58" s="83"/>
      <c r="C58" s="36"/>
      <c r="D58" s="83"/>
      <c r="E58" s="84"/>
      <c r="G58" s="36"/>
      <c r="H58" s="36"/>
      <c r="I58" s="36"/>
      <c r="J58" s="22"/>
      <c r="K58" s="22"/>
      <c r="L58" s="22"/>
      <c r="M58" s="36"/>
      <c r="N58" s="36"/>
      <c r="O58" s="36"/>
      <c r="P58" s="36"/>
      <c r="Q58" s="114"/>
      <c r="R58" s="114"/>
      <c r="S58" s="114"/>
      <c r="T58" s="114"/>
      <c r="U58" s="114"/>
      <c r="V58" s="36"/>
      <c r="W58" s="83"/>
      <c r="X58" s="36"/>
      <c r="Y58" s="66"/>
      <c r="Z58" s="66"/>
      <c r="AA58" s="66"/>
      <c r="AB58" s="66"/>
      <c r="AC58" s="66"/>
      <c r="AD58" s="6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187" customWidth="1"/>
    <col min="9" max="10" width="6.7109375" style="58" customWidth="1"/>
    <col min="11" max="11" width="9.7109375" style="18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86"/>
      <c r="B1" s="9" t="s">
        <v>126</v>
      </c>
      <c r="C1" s="10"/>
      <c r="D1" s="11"/>
      <c r="E1" s="10"/>
      <c r="F1" s="127"/>
      <c r="G1" s="67"/>
      <c r="H1" s="175"/>
      <c r="I1" s="127"/>
      <c r="J1" s="67"/>
      <c r="K1" s="176"/>
      <c r="L1" s="127"/>
      <c r="M1" s="67"/>
      <c r="N1" s="10"/>
      <c r="O1" s="127"/>
      <c r="P1" s="67"/>
      <c r="Q1" s="10"/>
      <c r="R1" s="127"/>
      <c r="S1" s="67"/>
      <c r="T1" s="30"/>
      <c r="U1" s="6"/>
      <c r="V1" s="9" t="s">
        <v>127</v>
      </c>
      <c r="W1" s="10"/>
      <c r="X1" s="11"/>
      <c r="Y1" s="67"/>
      <c r="Z1" s="67"/>
      <c r="AA1" s="67"/>
      <c r="AB1" s="67"/>
      <c r="AC1" s="177"/>
      <c r="AD1" s="40"/>
      <c r="AE1" s="40"/>
      <c r="AF1" s="40"/>
      <c r="AG1" s="40"/>
      <c r="AH1" s="40"/>
      <c r="AI1" s="40"/>
      <c r="AJ1" s="40"/>
    </row>
    <row r="2" spans="1:36" s="88" customFormat="1" ht="15.6" customHeight="1" x14ac:dyDescent="0.25">
      <c r="A2" s="87"/>
      <c r="B2" s="16"/>
      <c r="C2" s="13"/>
      <c r="D2" s="55"/>
      <c r="E2" s="169"/>
      <c r="F2" s="178"/>
      <c r="G2" s="169" t="s">
        <v>18</v>
      </c>
      <c r="H2" s="179"/>
      <c r="I2" s="178"/>
      <c r="J2" s="169" t="s">
        <v>19</v>
      </c>
      <c r="K2" s="180"/>
      <c r="L2" s="178"/>
      <c r="M2" s="169" t="s">
        <v>20</v>
      </c>
      <c r="N2" s="170"/>
      <c r="O2" s="178"/>
      <c r="P2" s="169" t="s">
        <v>21</v>
      </c>
      <c r="Q2" s="170"/>
      <c r="R2" s="178"/>
      <c r="S2" s="169" t="s">
        <v>7</v>
      </c>
      <c r="T2" s="170"/>
      <c r="U2" s="39"/>
      <c r="V2" s="16"/>
      <c r="W2" s="13"/>
      <c r="X2" s="54"/>
      <c r="Y2" s="13"/>
      <c r="Z2" s="13"/>
      <c r="AA2" s="13"/>
      <c r="AB2" s="13"/>
      <c r="AC2" s="14"/>
      <c r="AD2" s="40"/>
      <c r="AE2" s="40"/>
      <c r="AF2" s="40"/>
      <c r="AG2" s="40"/>
      <c r="AH2" s="40"/>
      <c r="AI2" s="40"/>
      <c r="AJ2" s="40"/>
    </row>
    <row r="3" spans="1:36" s="88" customFormat="1" ht="15.6" customHeight="1" x14ac:dyDescent="0.25">
      <c r="A3" s="87"/>
      <c r="B3" s="16" t="s">
        <v>0</v>
      </c>
      <c r="C3" s="13" t="s">
        <v>4</v>
      </c>
      <c r="D3" s="55" t="s">
        <v>1</v>
      </c>
      <c r="E3" s="13" t="s">
        <v>3</v>
      </c>
      <c r="F3" s="16" t="s">
        <v>17</v>
      </c>
      <c r="G3" s="13" t="s">
        <v>128</v>
      </c>
      <c r="H3" s="181" t="s">
        <v>129</v>
      </c>
      <c r="I3" s="16" t="s">
        <v>17</v>
      </c>
      <c r="J3" s="13" t="s">
        <v>128</v>
      </c>
      <c r="K3" s="181" t="s">
        <v>129</v>
      </c>
      <c r="L3" s="16" t="s">
        <v>17</v>
      </c>
      <c r="M3" s="13" t="s">
        <v>128</v>
      </c>
      <c r="N3" s="181" t="s">
        <v>129</v>
      </c>
      <c r="O3" s="16" t="s">
        <v>17</v>
      </c>
      <c r="P3" s="13" t="s">
        <v>128</v>
      </c>
      <c r="Q3" s="181" t="s">
        <v>129</v>
      </c>
      <c r="R3" s="16" t="s">
        <v>17</v>
      </c>
      <c r="S3" s="13" t="s">
        <v>128</v>
      </c>
      <c r="T3" s="181" t="s">
        <v>129</v>
      </c>
      <c r="U3" s="39"/>
      <c r="V3" s="16" t="s">
        <v>0</v>
      </c>
      <c r="W3" s="13" t="s">
        <v>4</v>
      </c>
      <c r="X3" s="5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0"/>
      <c r="AE3" s="40"/>
      <c r="AF3" s="40"/>
      <c r="AG3" s="40"/>
      <c r="AH3" s="40"/>
      <c r="AI3" s="40"/>
      <c r="AJ3" s="40"/>
    </row>
    <row r="4" spans="1:36" s="88" customFormat="1" ht="15.6" customHeight="1" x14ac:dyDescent="0.25">
      <c r="A4" s="87"/>
      <c r="B4" s="29">
        <v>2015</v>
      </c>
      <c r="C4" s="29" t="s">
        <v>45</v>
      </c>
      <c r="D4" s="34" t="s">
        <v>33</v>
      </c>
      <c r="E4" s="71">
        <v>5</v>
      </c>
      <c r="F4" s="32">
        <v>0</v>
      </c>
      <c r="G4" s="29">
        <v>4</v>
      </c>
      <c r="H4" s="46">
        <v>0</v>
      </c>
      <c r="I4" s="29">
        <v>0</v>
      </c>
      <c r="J4" s="29">
        <v>1</v>
      </c>
      <c r="K4" s="46">
        <v>0</v>
      </c>
      <c r="L4" s="29">
        <v>2</v>
      </c>
      <c r="M4" s="29">
        <v>3</v>
      </c>
      <c r="N4" s="46">
        <v>0.66659999999999997</v>
      </c>
      <c r="O4" s="29">
        <v>0</v>
      </c>
      <c r="P4" s="29">
        <v>4</v>
      </c>
      <c r="Q4" s="46">
        <v>0</v>
      </c>
      <c r="R4" s="29">
        <v>2</v>
      </c>
      <c r="S4" s="90">
        <v>12</v>
      </c>
      <c r="T4" s="89">
        <v>0.16666666666666666</v>
      </c>
      <c r="U4" s="39"/>
      <c r="V4" s="29">
        <v>2015</v>
      </c>
      <c r="W4" s="29" t="s">
        <v>45</v>
      </c>
      <c r="X4" s="34" t="s">
        <v>33</v>
      </c>
      <c r="Y4" s="182"/>
      <c r="Z4" s="182"/>
      <c r="AA4" s="182"/>
      <c r="AB4" s="182"/>
      <c r="AC4" s="29"/>
      <c r="AD4" s="40"/>
      <c r="AE4" s="40"/>
      <c r="AF4" s="40"/>
      <c r="AG4" s="40"/>
      <c r="AH4" s="40"/>
      <c r="AI4" s="40"/>
      <c r="AJ4" s="40"/>
    </row>
    <row r="5" spans="1:36" s="88" customFormat="1" ht="15.6" customHeight="1" x14ac:dyDescent="0.25">
      <c r="A5" s="87"/>
      <c r="B5" s="29">
        <v>2016</v>
      </c>
      <c r="C5" s="29" t="s">
        <v>46</v>
      </c>
      <c r="D5" s="34" t="s">
        <v>33</v>
      </c>
      <c r="E5" s="71">
        <v>11</v>
      </c>
      <c r="F5" s="32">
        <v>3</v>
      </c>
      <c r="G5" s="29">
        <v>19</v>
      </c>
      <c r="H5" s="46">
        <v>0.1578</v>
      </c>
      <c r="I5" s="29">
        <v>0</v>
      </c>
      <c r="J5" s="29">
        <v>1</v>
      </c>
      <c r="K5" s="46">
        <v>0</v>
      </c>
      <c r="L5" s="29">
        <v>0</v>
      </c>
      <c r="M5" s="29">
        <v>4</v>
      </c>
      <c r="N5" s="46">
        <v>0</v>
      </c>
      <c r="O5" s="29">
        <v>0</v>
      </c>
      <c r="P5" s="29">
        <v>5</v>
      </c>
      <c r="Q5" s="46">
        <v>0</v>
      </c>
      <c r="R5" s="29">
        <v>3</v>
      </c>
      <c r="S5" s="90">
        <v>29</v>
      </c>
      <c r="T5" s="89">
        <v>0.10344827586206896</v>
      </c>
      <c r="U5" s="39"/>
      <c r="V5" s="29">
        <v>2016</v>
      </c>
      <c r="W5" s="29" t="s">
        <v>46</v>
      </c>
      <c r="X5" s="34" t="s">
        <v>33</v>
      </c>
      <c r="Y5" s="182"/>
      <c r="Z5" s="182"/>
      <c r="AA5" s="182"/>
      <c r="AB5" s="182"/>
      <c r="AC5" s="29"/>
      <c r="AD5" s="40"/>
      <c r="AE5" s="40"/>
      <c r="AF5" s="40"/>
      <c r="AG5" s="40"/>
      <c r="AH5" s="40"/>
      <c r="AI5" s="40"/>
      <c r="AJ5" s="40"/>
    </row>
    <row r="6" spans="1:36" s="88" customFormat="1" ht="15.6" customHeight="1" x14ac:dyDescent="0.25">
      <c r="A6" s="87"/>
      <c r="B6" s="29">
        <v>2017</v>
      </c>
      <c r="C6" s="29" t="s">
        <v>76</v>
      </c>
      <c r="D6" s="34" t="s">
        <v>33</v>
      </c>
      <c r="E6" s="71">
        <v>14</v>
      </c>
      <c r="F6" s="32">
        <v>13</v>
      </c>
      <c r="G6" s="29">
        <v>26</v>
      </c>
      <c r="H6" s="46">
        <v>0.5</v>
      </c>
      <c r="I6" s="29">
        <v>4</v>
      </c>
      <c r="J6" s="29">
        <v>7</v>
      </c>
      <c r="K6" s="46">
        <v>0.57140000000000002</v>
      </c>
      <c r="L6" s="29">
        <v>2</v>
      </c>
      <c r="M6" s="29">
        <v>6</v>
      </c>
      <c r="N6" s="46">
        <v>0.33329999999999999</v>
      </c>
      <c r="O6" s="29">
        <v>2</v>
      </c>
      <c r="P6" s="29">
        <v>7</v>
      </c>
      <c r="Q6" s="46">
        <v>0.28570000000000001</v>
      </c>
      <c r="R6" s="29">
        <v>21</v>
      </c>
      <c r="S6" s="90">
        <v>46</v>
      </c>
      <c r="T6" s="89">
        <v>0.45652173913043476</v>
      </c>
      <c r="U6" s="39"/>
      <c r="V6" s="29">
        <v>2017</v>
      </c>
      <c r="W6" s="29" t="s">
        <v>76</v>
      </c>
      <c r="X6" s="34" t="s">
        <v>33</v>
      </c>
      <c r="Y6" s="182"/>
      <c r="Z6" s="182"/>
      <c r="AA6" s="182"/>
      <c r="AB6" s="182"/>
      <c r="AC6" s="29"/>
      <c r="AD6" s="40"/>
      <c r="AE6" s="40"/>
      <c r="AF6" s="40"/>
      <c r="AG6" s="40"/>
      <c r="AH6" s="40"/>
      <c r="AI6" s="40"/>
      <c r="AJ6" s="40"/>
    </row>
    <row r="7" spans="1:36" s="88" customFormat="1" ht="15.6" customHeight="1" x14ac:dyDescent="0.25">
      <c r="A7" s="87"/>
      <c r="B7" s="29">
        <v>2018</v>
      </c>
      <c r="C7" s="29" t="s">
        <v>97</v>
      </c>
      <c r="D7" s="34" t="s">
        <v>33</v>
      </c>
      <c r="E7" s="71">
        <v>28</v>
      </c>
      <c r="F7" s="32">
        <v>31</v>
      </c>
      <c r="G7" s="29">
        <v>60</v>
      </c>
      <c r="H7" s="46">
        <v>0.51659999999999995</v>
      </c>
      <c r="I7" s="29">
        <v>7</v>
      </c>
      <c r="J7" s="29">
        <v>33</v>
      </c>
      <c r="K7" s="46">
        <v>0.21210000000000001</v>
      </c>
      <c r="L7" s="29">
        <v>9</v>
      </c>
      <c r="M7" s="29">
        <v>19</v>
      </c>
      <c r="N7" s="46">
        <v>0.47370000000000001</v>
      </c>
      <c r="O7" s="29">
        <v>3</v>
      </c>
      <c r="P7" s="29">
        <v>16</v>
      </c>
      <c r="Q7" s="46">
        <v>0.1875</v>
      </c>
      <c r="R7" s="29">
        <v>50</v>
      </c>
      <c r="S7" s="90">
        <v>128</v>
      </c>
      <c r="T7" s="46">
        <v>0.3906</v>
      </c>
      <c r="U7" s="39"/>
      <c r="V7" s="29">
        <v>2018</v>
      </c>
      <c r="W7" s="29" t="s">
        <v>97</v>
      </c>
      <c r="X7" s="34" t="s">
        <v>33</v>
      </c>
      <c r="Y7" s="182"/>
      <c r="Z7" s="182"/>
      <c r="AA7" s="182"/>
      <c r="AB7" s="182"/>
      <c r="AC7" s="29"/>
      <c r="AD7" s="40"/>
      <c r="AE7" s="40"/>
      <c r="AF7" s="40"/>
      <c r="AG7" s="40"/>
      <c r="AH7" s="40"/>
      <c r="AI7" s="40"/>
      <c r="AJ7" s="40"/>
    </row>
    <row r="8" spans="1:36" s="88" customFormat="1" ht="15.6" customHeight="1" x14ac:dyDescent="0.25">
      <c r="A8" s="87"/>
      <c r="B8" s="29">
        <v>2019</v>
      </c>
      <c r="C8" s="29" t="s">
        <v>97</v>
      </c>
      <c r="D8" s="34" t="s">
        <v>33</v>
      </c>
      <c r="E8" s="71">
        <v>5</v>
      </c>
      <c r="F8" s="32">
        <v>0</v>
      </c>
      <c r="G8" s="29">
        <v>5</v>
      </c>
      <c r="H8" s="46">
        <v>0</v>
      </c>
      <c r="I8" s="29">
        <v>0</v>
      </c>
      <c r="J8" s="29">
        <v>0</v>
      </c>
      <c r="K8" s="46">
        <v>0</v>
      </c>
      <c r="L8" s="29">
        <v>2</v>
      </c>
      <c r="M8" s="29">
        <v>4</v>
      </c>
      <c r="N8" s="46">
        <v>0.5</v>
      </c>
      <c r="O8" s="29">
        <v>0</v>
      </c>
      <c r="P8" s="29">
        <v>10</v>
      </c>
      <c r="Q8" s="46">
        <v>0</v>
      </c>
      <c r="R8" s="29">
        <v>2</v>
      </c>
      <c r="S8" s="90">
        <v>19</v>
      </c>
      <c r="T8" s="89">
        <v>0.10526315789473684</v>
      </c>
      <c r="U8" s="39"/>
      <c r="V8" s="29">
        <v>2019</v>
      </c>
      <c r="W8" s="29" t="s">
        <v>97</v>
      </c>
      <c r="X8" s="34" t="s">
        <v>33</v>
      </c>
      <c r="Y8" s="182"/>
      <c r="Z8" s="182"/>
      <c r="AA8" s="182"/>
      <c r="AB8" s="182"/>
      <c r="AC8" s="29"/>
      <c r="AD8" s="40"/>
      <c r="AE8" s="40"/>
      <c r="AF8" s="40"/>
      <c r="AG8" s="40"/>
      <c r="AH8" s="40"/>
      <c r="AI8" s="40"/>
      <c r="AJ8" s="40"/>
    </row>
    <row r="9" spans="1:36" s="88" customFormat="1" ht="15.6" customHeight="1" x14ac:dyDescent="0.25">
      <c r="A9" s="87"/>
      <c r="B9" s="29">
        <v>2020</v>
      </c>
      <c r="C9" s="29" t="s">
        <v>45</v>
      </c>
      <c r="D9" s="34" t="s">
        <v>33</v>
      </c>
      <c r="E9" s="71">
        <v>11</v>
      </c>
      <c r="F9" s="32">
        <v>13</v>
      </c>
      <c r="G9" s="29">
        <v>25</v>
      </c>
      <c r="H9" s="46">
        <v>0.52</v>
      </c>
      <c r="I9" s="29">
        <v>1</v>
      </c>
      <c r="J9" s="29">
        <v>6</v>
      </c>
      <c r="K9" s="46">
        <v>0.1666</v>
      </c>
      <c r="L9" s="29">
        <v>2</v>
      </c>
      <c r="M9" s="29">
        <v>6</v>
      </c>
      <c r="N9" s="46">
        <v>0.33329999999999999</v>
      </c>
      <c r="O9" s="29">
        <v>3</v>
      </c>
      <c r="P9" s="29">
        <v>5</v>
      </c>
      <c r="Q9" s="46">
        <v>0.6</v>
      </c>
      <c r="R9" s="29">
        <v>19</v>
      </c>
      <c r="S9" s="90">
        <v>42</v>
      </c>
      <c r="T9" s="89">
        <v>0.45238095238095238</v>
      </c>
      <c r="U9" s="39"/>
      <c r="V9" s="29">
        <v>2020</v>
      </c>
      <c r="W9" s="29" t="s">
        <v>45</v>
      </c>
      <c r="X9" s="34" t="s">
        <v>33</v>
      </c>
      <c r="Y9" s="182"/>
      <c r="Z9" s="182"/>
      <c r="AA9" s="182"/>
      <c r="AB9" s="182"/>
      <c r="AC9" s="29"/>
      <c r="AD9" s="40"/>
      <c r="AE9" s="40"/>
      <c r="AF9" s="40"/>
      <c r="AG9" s="40"/>
      <c r="AH9" s="40"/>
      <c r="AI9" s="40"/>
      <c r="AJ9" s="40"/>
    </row>
    <row r="10" spans="1:36" s="88" customFormat="1" ht="15.6" customHeight="1" x14ac:dyDescent="0.25">
      <c r="A10" s="87"/>
      <c r="B10" s="29">
        <v>2021</v>
      </c>
      <c r="C10" s="29" t="s">
        <v>45</v>
      </c>
      <c r="D10" s="34" t="s">
        <v>33</v>
      </c>
      <c r="E10" s="71">
        <v>25</v>
      </c>
      <c r="F10" s="189">
        <v>11</v>
      </c>
      <c r="G10" s="190">
        <v>38</v>
      </c>
      <c r="H10" s="191">
        <v>0.28949999999999998</v>
      </c>
      <c r="I10" s="190">
        <v>48</v>
      </c>
      <c r="J10" s="190">
        <v>86</v>
      </c>
      <c r="K10" s="191">
        <v>0.55810000000000004</v>
      </c>
      <c r="L10" s="190">
        <v>6</v>
      </c>
      <c r="M10" s="190">
        <v>11</v>
      </c>
      <c r="N10" s="191">
        <v>0.54549999999999998</v>
      </c>
      <c r="O10" s="190">
        <v>1</v>
      </c>
      <c r="P10" s="190">
        <v>5</v>
      </c>
      <c r="Q10" s="191">
        <v>0.2</v>
      </c>
      <c r="R10" s="190">
        <v>66</v>
      </c>
      <c r="S10" s="190">
        <v>140</v>
      </c>
      <c r="T10" s="191">
        <v>0.47139999999999999</v>
      </c>
      <c r="U10" s="39"/>
      <c r="V10" s="29">
        <v>2021</v>
      </c>
      <c r="W10" s="29" t="s">
        <v>45</v>
      </c>
      <c r="X10" s="34" t="s">
        <v>33</v>
      </c>
      <c r="Y10" s="182"/>
      <c r="Z10" s="182" t="s">
        <v>134</v>
      </c>
      <c r="AA10" s="182"/>
      <c r="AB10" s="182"/>
      <c r="AC10" s="29"/>
      <c r="AD10" s="40"/>
      <c r="AE10" s="40"/>
      <c r="AF10" s="40"/>
      <c r="AG10" s="40"/>
      <c r="AH10" s="40"/>
      <c r="AI10" s="40"/>
      <c r="AJ10" s="40"/>
    </row>
    <row r="11" spans="1:36" s="88" customFormat="1" ht="15.6" customHeight="1" x14ac:dyDescent="0.25">
      <c r="A11" s="87"/>
      <c r="B11" s="29">
        <v>2022</v>
      </c>
      <c r="C11" s="29" t="s">
        <v>125</v>
      </c>
      <c r="D11" s="34" t="s">
        <v>33</v>
      </c>
      <c r="E11" s="71">
        <v>30</v>
      </c>
      <c r="F11" s="189">
        <v>26</v>
      </c>
      <c r="G11" s="190">
        <v>57</v>
      </c>
      <c r="H11" s="191">
        <v>0.45610000000000001</v>
      </c>
      <c r="I11" s="190">
        <v>54</v>
      </c>
      <c r="J11" s="190">
        <v>88</v>
      </c>
      <c r="K11" s="191">
        <v>0.61360000000000003</v>
      </c>
      <c r="L11" s="190">
        <v>23</v>
      </c>
      <c r="M11" s="190">
        <v>33</v>
      </c>
      <c r="N11" s="191">
        <v>0.69699999999999995</v>
      </c>
      <c r="O11" s="190">
        <v>13</v>
      </c>
      <c r="P11" s="190">
        <v>24</v>
      </c>
      <c r="Q11" s="191">
        <v>0.54169999999999996</v>
      </c>
      <c r="R11" s="190">
        <v>116</v>
      </c>
      <c r="S11" s="190">
        <v>202</v>
      </c>
      <c r="T11" s="191">
        <v>0.57430000000000003</v>
      </c>
      <c r="U11" s="39"/>
      <c r="V11" s="29">
        <v>2022</v>
      </c>
      <c r="W11" s="29" t="s">
        <v>125</v>
      </c>
      <c r="X11" s="34" t="s">
        <v>33</v>
      </c>
      <c r="Y11" s="182"/>
      <c r="Z11" s="182" t="s">
        <v>135</v>
      </c>
      <c r="AA11" s="182"/>
      <c r="AB11" s="182"/>
      <c r="AC11" s="29"/>
      <c r="AD11" s="40"/>
      <c r="AE11" s="40"/>
      <c r="AF11" s="40"/>
      <c r="AG11" s="40"/>
      <c r="AH11" s="40"/>
      <c r="AI11" s="40"/>
      <c r="AJ11" s="40"/>
    </row>
    <row r="12" spans="1:36" s="88" customFormat="1" ht="15.6" customHeight="1" x14ac:dyDescent="0.25">
      <c r="A12" s="87"/>
      <c r="B12" s="29">
        <v>2023</v>
      </c>
      <c r="C12" s="29" t="s">
        <v>112</v>
      </c>
      <c r="D12" s="34" t="s">
        <v>33</v>
      </c>
      <c r="E12" s="17">
        <v>28</v>
      </c>
      <c r="F12" s="29">
        <v>10</v>
      </c>
      <c r="G12" s="29">
        <v>20</v>
      </c>
      <c r="H12" s="46">
        <v>0.5</v>
      </c>
      <c r="I12" s="29">
        <v>29</v>
      </c>
      <c r="J12" s="29">
        <v>51</v>
      </c>
      <c r="K12" s="46">
        <v>0.56859999999999999</v>
      </c>
      <c r="L12" s="29">
        <v>38</v>
      </c>
      <c r="M12" s="29">
        <v>65</v>
      </c>
      <c r="N12" s="46">
        <v>0.58460000000000001</v>
      </c>
      <c r="O12" s="29">
        <v>36</v>
      </c>
      <c r="P12" s="29">
        <v>55</v>
      </c>
      <c r="Q12" s="46">
        <v>0.65449999999999997</v>
      </c>
      <c r="R12" s="29">
        <v>113</v>
      </c>
      <c r="S12" s="90">
        <v>191</v>
      </c>
      <c r="T12" s="89">
        <v>0.59160000000000001</v>
      </c>
      <c r="U12" s="39"/>
      <c r="V12" s="29">
        <v>2023</v>
      </c>
      <c r="W12" s="29" t="s">
        <v>112</v>
      </c>
      <c r="X12" s="34" t="s">
        <v>33</v>
      </c>
      <c r="Y12" s="182"/>
      <c r="Z12" s="182"/>
      <c r="AA12" s="182" t="s">
        <v>139</v>
      </c>
      <c r="AB12" s="182" t="s">
        <v>136</v>
      </c>
      <c r="AC12" s="29"/>
      <c r="AD12" s="40"/>
      <c r="AE12" s="40"/>
      <c r="AF12" s="40"/>
      <c r="AG12" s="40"/>
      <c r="AH12" s="40"/>
      <c r="AI12" s="40"/>
      <c r="AJ12" s="40"/>
    </row>
    <row r="13" spans="1:36" s="88" customFormat="1" ht="15.6" customHeight="1" x14ac:dyDescent="0.25">
      <c r="A13" s="87"/>
      <c r="B13" s="15" t="s">
        <v>7</v>
      </c>
      <c r="C13" s="16"/>
      <c r="D13" s="14"/>
      <c r="E13" s="17">
        <f>SUM(E4:E12)</f>
        <v>157</v>
      </c>
      <c r="F13" s="17">
        <f>SUM(F4:F12)</f>
        <v>107</v>
      </c>
      <c r="G13" s="17">
        <f>SUM(G4:G12)</f>
        <v>254</v>
      </c>
      <c r="H13" s="99">
        <f>PRODUCT(F13/G13)</f>
        <v>0.42125984251968501</v>
      </c>
      <c r="I13" s="17">
        <f>SUM(I4:I12)</f>
        <v>143</v>
      </c>
      <c r="J13" s="17">
        <f>SUM(J4:J12)</f>
        <v>273</v>
      </c>
      <c r="K13" s="99">
        <f>PRODUCT(I13/J13)</f>
        <v>0.52380952380952384</v>
      </c>
      <c r="L13" s="17">
        <f>SUM(L4:L12)</f>
        <v>84</v>
      </c>
      <c r="M13" s="17">
        <f>SUM(M4:M12)</f>
        <v>151</v>
      </c>
      <c r="N13" s="99">
        <f>PRODUCT(L13/M13)</f>
        <v>0.55629139072847678</v>
      </c>
      <c r="O13" s="17">
        <f>SUM(O4:O12)</f>
        <v>58</v>
      </c>
      <c r="P13" s="17">
        <f>SUM(P4:P12)</f>
        <v>131</v>
      </c>
      <c r="Q13" s="99">
        <f>PRODUCT(O13/P13)</f>
        <v>0.44274809160305345</v>
      </c>
      <c r="R13" s="17">
        <f>SUM(R4:R12)</f>
        <v>392</v>
      </c>
      <c r="S13" s="17">
        <f>SUM(S4:S12)</f>
        <v>809</v>
      </c>
      <c r="T13" s="99">
        <f>PRODUCT(R13/S13)</f>
        <v>0.48454882571075403</v>
      </c>
      <c r="U13" s="39"/>
      <c r="V13" s="16"/>
      <c r="W13" s="13"/>
      <c r="X13" s="54"/>
      <c r="Y13" s="13"/>
      <c r="Z13" s="13"/>
      <c r="AA13" s="13"/>
      <c r="AB13" s="13"/>
      <c r="AC13" s="14"/>
      <c r="AD13" s="40"/>
      <c r="AE13" s="40"/>
      <c r="AF13" s="40"/>
      <c r="AG13" s="40"/>
      <c r="AH13" s="40"/>
      <c r="AI13" s="40"/>
      <c r="AJ13" s="40"/>
    </row>
    <row r="14" spans="1:36" s="88" customFormat="1" ht="15.6" customHeight="1" x14ac:dyDescent="0.25">
      <c r="A14" s="92"/>
      <c r="B14" s="40"/>
      <c r="C14" s="40"/>
      <c r="D14" s="40"/>
      <c r="E14" s="39"/>
      <c r="F14" s="40"/>
      <c r="G14" s="40"/>
      <c r="H14" s="183"/>
      <c r="I14" s="40"/>
      <c r="J14" s="40"/>
      <c r="K14" s="184"/>
      <c r="L14" s="40"/>
      <c r="M14" s="40"/>
      <c r="N14" s="40"/>
      <c r="O14" s="40"/>
      <c r="P14" s="40"/>
      <c r="Q14" s="40"/>
      <c r="R14" s="40"/>
      <c r="S14" s="40"/>
      <c r="T14" s="40"/>
      <c r="U14" s="39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</row>
    <row r="15" spans="1:36" ht="15.6" customHeight="1" x14ac:dyDescent="0.25">
      <c r="A15" s="87"/>
      <c r="B15" s="9" t="s">
        <v>130</v>
      </c>
      <c r="C15" s="10"/>
      <c r="D15" s="11"/>
      <c r="E15" s="10"/>
      <c r="F15" s="127"/>
      <c r="G15" s="67"/>
      <c r="H15" s="10"/>
      <c r="I15" s="127"/>
      <c r="J15" s="67"/>
      <c r="K15" s="10"/>
      <c r="L15" s="127"/>
      <c r="M15" s="67"/>
      <c r="N15" s="10"/>
      <c r="O15" s="127"/>
      <c r="P15" s="67"/>
      <c r="Q15" s="10"/>
      <c r="R15" s="127"/>
      <c r="S15" s="67"/>
      <c r="T15" s="30"/>
      <c r="U15" s="40"/>
      <c r="V15" s="9" t="s">
        <v>127</v>
      </c>
      <c r="W15" s="10"/>
      <c r="X15" s="11"/>
      <c r="Y15" s="67"/>
      <c r="Z15" s="67"/>
      <c r="AA15" s="67"/>
      <c r="AB15" s="67"/>
      <c r="AC15" s="177"/>
      <c r="AD15" s="40"/>
      <c r="AE15" s="40"/>
      <c r="AF15" s="40"/>
      <c r="AG15" s="40"/>
      <c r="AH15" s="40"/>
      <c r="AI15" s="40"/>
      <c r="AJ15" s="40"/>
    </row>
    <row r="16" spans="1:36" s="88" customFormat="1" ht="15.6" customHeight="1" x14ac:dyDescent="0.25">
      <c r="A16" s="87"/>
      <c r="B16" s="16"/>
      <c r="C16" s="13"/>
      <c r="D16" s="55"/>
      <c r="E16" s="169"/>
      <c r="F16" s="178"/>
      <c r="G16" s="169" t="s">
        <v>18</v>
      </c>
      <c r="H16" s="179"/>
      <c r="I16" s="178"/>
      <c r="J16" s="169" t="s">
        <v>19</v>
      </c>
      <c r="K16" s="180"/>
      <c r="L16" s="178"/>
      <c r="M16" s="169" t="s">
        <v>20</v>
      </c>
      <c r="N16" s="170"/>
      <c r="O16" s="178"/>
      <c r="P16" s="169" t="s">
        <v>21</v>
      </c>
      <c r="Q16" s="170"/>
      <c r="R16" s="178"/>
      <c r="S16" s="169" t="s">
        <v>7</v>
      </c>
      <c r="T16" s="170"/>
      <c r="U16" s="39"/>
      <c r="V16" s="16"/>
      <c r="W16" s="13"/>
      <c r="X16" s="54"/>
      <c r="Y16" s="13"/>
      <c r="Z16" s="13"/>
      <c r="AA16" s="13"/>
      <c r="AB16" s="13"/>
      <c r="AC16" s="14"/>
      <c r="AD16" s="40"/>
      <c r="AE16" s="40"/>
      <c r="AF16" s="40"/>
      <c r="AG16" s="40"/>
      <c r="AH16" s="40"/>
      <c r="AI16" s="40"/>
      <c r="AJ16" s="40"/>
    </row>
    <row r="17" spans="1:36" ht="15.6" customHeight="1" x14ac:dyDescent="0.25">
      <c r="A17" s="87"/>
      <c r="B17" s="16" t="s">
        <v>0</v>
      </c>
      <c r="C17" s="13" t="s">
        <v>4</v>
      </c>
      <c r="D17" s="55" t="s">
        <v>1</v>
      </c>
      <c r="E17" s="13" t="s">
        <v>3</v>
      </c>
      <c r="F17" s="16" t="s">
        <v>17</v>
      </c>
      <c r="G17" s="13" t="s">
        <v>128</v>
      </c>
      <c r="H17" s="181" t="s">
        <v>129</v>
      </c>
      <c r="I17" s="16" t="s">
        <v>17</v>
      </c>
      <c r="J17" s="13" t="s">
        <v>128</v>
      </c>
      <c r="K17" s="181" t="s">
        <v>129</v>
      </c>
      <c r="L17" s="16" t="s">
        <v>17</v>
      </c>
      <c r="M17" s="13" t="s">
        <v>128</v>
      </c>
      <c r="N17" s="181" t="s">
        <v>129</v>
      </c>
      <c r="O17" s="16" t="s">
        <v>17</v>
      </c>
      <c r="P17" s="13" t="s">
        <v>128</v>
      </c>
      <c r="Q17" s="181" t="s">
        <v>129</v>
      </c>
      <c r="R17" s="16" t="s">
        <v>17</v>
      </c>
      <c r="S17" s="13" t="s">
        <v>128</v>
      </c>
      <c r="T17" s="181" t="s">
        <v>129</v>
      </c>
      <c r="U17" s="39"/>
      <c r="V17" s="16" t="s">
        <v>0</v>
      </c>
      <c r="W17" s="13" t="s">
        <v>4</v>
      </c>
      <c r="X17" s="55" t="s">
        <v>1</v>
      </c>
      <c r="Y17" s="16" t="s">
        <v>18</v>
      </c>
      <c r="Z17" s="13" t="s">
        <v>19</v>
      </c>
      <c r="AA17" s="13" t="s">
        <v>20</v>
      </c>
      <c r="AB17" s="13" t="s">
        <v>21</v>
      </c>
      <c r="AC17" s="14" t="s">
        <v>17</v>
      </c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87"/>
      <c r="B18" s="29">
        <v>2015</v>
      </c>
      <c r="C18" s="29" t="s">
        <v>45</v>
      </c>
      <c r="D18" s="34" t="s">
        <v>33</v>
      </c>
      <c r="E18" s="71"/>
      <c r="F18" s="34"/>
      <c r="G18" s="34"/>
      <c r="H18" s="46"/>
      <c r="I18" s="29"/>
      <c r="J18" s="29"/>
      <c r="K18" s="46"/>
      <c r="L18" s="29"/>
      <c r="M18" s="29"/>
      <c r="N18" s="46"/>
      <c r="O18" s="29"/>
      <c r="P18" s="29"/>
      <c r="Q18" s="46"/>
      <c r="R18" s="29"/>
      <c r="S18" s="90"/>
      <c r="T18" s="89"/>
      <c r="U18" s="39"/>
      <c r="V18" s="29">
        <v>2015</v>
      </c>
      <c r="W18" s="29" t="s">
        <v>45</v>
      </c>
      <c r="X18" s="34" t="s">
        <v>33</v>
      </c>
      <c r="Y18" s="182"/>
      <c r="Z18" s="182"/>
      <c r="AA18" s="182"/>
      <c r="AB18" s="182"/>
      <c r="AC18" s="29"/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87"/>
      <c r="B19" s="29">
        <v>2016</v>
      </c>
      <c r="C19" s="29" t="s">
        <v>46</v>
      </c>
      <c r="D19" s="34" t="s">
        <v>33</v>
      </c>
      <c r="E19" s="71"/>
      <c r="F19" s="34"/>
      <c r="G19" s="34"/>
      <c r="H19" s="46"/>
      <c r="I19" s="29"/>
      <c r="J19" s="29"/>
      <c r="K19" s="46"/>
      <c r="L19" s="29"/>
      <c r="M19" s="29"/>
      <c r="N19" s="46"/>
      <c r="O19" s="29"/>
      <c r="P19" s="29"/>
      <c r="Q19" s="46"/>
      <c r="R19" s="29"/>
      <c r="S19" s="90"/>
      <c r="T19" s="89"/>
      <c r="U19" s="39"/>
      <c r="V19" s="29">
        <v>2016</v>
      </c>
      <c r="W19" s="29" t="s">
        <v>46</v>
      </c>
      <c r="X19" s="34" t="s">
        <v>33</v>
      </c>
      <c r="Y19" s="182"/>
      <c r="Z19" s="182"/>
      <c r="AA19" s="182"/>
      <c r="AB19" s="182"/>
      <c r="AC19" s="29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87"/>
      <c r="B20" s="29">
        <v>2017</v>
      </c>
      <c r="C20" s="29" t="s">
        <v>76</v>
      </c>
      <c r="D20" s="34" t="s">
        <v>33</v>
      </c>
      <c r="E20" s="71"/>
      <c r="F20" s="34"/>
      <c r="G20" s="34"/>
      <c r="H20" s="46"/>
      <c r="I20" s="29"/>
      <c r="J20" s="29"/>
      <c r="K20" s="46"/>
      <c r="L20" s="29"/>
      <c r="M20" s="29"/>
      <c r="N20" s="46"/>
      <c r="O20" s="29"/>
      <c r="P20" s="29"/>
      <c r="Q20" s="46"/>
      <c r="R20" s="29"/>
      <c r="S20" s="90"/>
      <c r="T20" s="89"/>
      <c r="U20" s="39"/>
      <c r="V20" s="29">
        <v>2017</v>
      </c>
      <c r="W20" s="29" t="s">
        <v>76</v>
      </c>
      <c r="X20" s="34" t="s">
        <v>33</v>
      </c>
      <c r="Y20" s="182"/>
      <c r="Z20" s="182"/>
      <c r="AA20" s="182"/>
      <c r="AB20" s="182"/>
      <c r="AC20" s="29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87"/>
      <c r="B21" s="29">
        <v>2018</v>
      </c>
      <c r="C21" s="29" t="s">
        <v>97</v>
      </c>
      <c r="D21" s="34" t="s">
        <v>33</v>
      </c>
      <c r="E21" s="71">
        <v>3</v>
      </c>
      <c r="F21" s="32">
        <v>1</v>
      </c>
      <c r="G21" s="29">
        <v>3</v>
      </c>
      <c r="H21" s="89">
        <v>0.33329999999999999</v>
      </c>
      <c r="I21" s="29">
        <v>1</v>
      </c>
      <c r="J21" s="29">
        <v>2</v>
      </c>
      <c r="K21" s="89">
        <v>0.5</v>
      </c>
      <c r="L21" s="29">
        <v>0</v>
      </c>
      <c r="M21" s="29">
        <v>0</v>
      </c>
      <c r="N21" s="89">
        <v>0</v>
      </c>
      <c r="O21" s="29">
        <v>0</v>
      </c>
      <c r="P21" s="29">
        <v>1</v>
      </c>
      <c r="Q21" s="89">
        <v>0</v>
      </c>
      <c r="R21" s="29">
        <v>2</v>
      </c>
      <c r="S21" s="90">
        <v>6</v>
      </c>
      <c r="T21" s="46">
        <v>0.33329999999999999</v>
      </c>
      <c r="U21" s="39"/>
      <c r="V21" s="29">
        <v>2018</v>
      </c>
      <c r="W21" s="29" t="s">
        <v>97</v>
      </c>
      <c r="X21" s="34" t="s">
        <v>33</v>
      </c>
      <c r="Y21" s="182"/>
      <c r="Z21" s="182"/>
      <c r="AA21" s="182"/>
      <c r="AB21" s="182"/>
      <c r="AC21" s="29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87"/>
      <c r="B22" s="29">
        <v>2019</v>
      </c>
      <c r="C22" s="29" t="s">
        <v>97</v>
      </c>
      <c r="D22" s="34" t="s">
        <v>33</v>
      </c>
      <c r="E22" s="71"/>
      <c r="F22" s="32"/>
      <c r="G22" s="29"/>
      <c r="H22" s="89"/>
      <c r="I22" s="29"/>
      <c r="J22" s="29"/>
      <c r="K22" s="89"/>
      <c r="L22" s="29"/>
      <c r="M22" s="29"/>
      <c r="N22" s="89"/>
      <c r="O22" s="29"/>
      <c r="P22" s="29"/>
      <c r="Q22" s="89"/>
      <c r="R22" s="29"/>
      <c r="S22" s="90"/>
      <c r="T22" s="46"/>
      <c r="U22" s="39"/>
      <c r="V22" s="29">
        <v>2019</v>
      </c>
      <c r="W22" s="29" t="s">
        <v>97</v>
      </c>
      <c r="X22" s="34" t="s">
        <v>33</v>
      </c>
      <c r="Y22" s="182"/>
      <c r="Z22" s="182"/>
      <c r="AA22" s="182"/>
      <c r="AB22" s="182"/>
      <c r="AC22" s="29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87"/>
      <c r="B23" s="29">
        <v>2020</v>
      </c>
      <c r="C23" s="29" t="s">
        <v>45</v>
      </c>
      <c r="D23" s="34" t="s">
        <v>33</v>
      </c>
      <c r="E23" s="71">
        <v>2</v>
      </c>
      <c r="F23" s="32">
        <v>5</v>
      </c>
      <c r="G23" s="29">
        <v>9</v>
      </c>
      <c r="H23" s="46">
        <v>0.55549999999999999</v>
      </c>
      <c r="I23" s="29">
        <v>0</v>
      </c>
      <c r="J23" s="29">
        <v>0</v>
      </c>
      <c r="K23" s="46">
        <v>0</v>
      </c>
      <c r="L23" s="29">
        <v>0</v>
      </c>
      <c r="M23" s="29">
        <v>0</v>
      </c>
      <c r="N23" s="46">
        <v>0</v>
      </c>
      <c r="O23" s="29">
        <v>0</v>
      </c>
      <c r="P23" s="29">
        <v>0</v>
      </c>
      <c r="Q23" s="46">
        <v>0</v>
      </c>
      <c r="R23" s="29">
        <v>5</v>
      </c>
      <c r="S23" s="90">
        <v>9</v>
      </c>
      <c r="T23" s="89">
        <v>0.55549999999999999</v>
      </c>
      <c r="U23" s="39"/>
      <c r="V23" s="29">
        <v>2020</v>
      </c>
      <c r="W23" s="29" t="s">
        <v>45</v>
      </c>
      <c r="X23" s="34" t="s">
        <v>33</v>
      </c>
      <c r="Y23" s="182" t="s">
        <v>134</v>
      </c>
      <c r="Z23" s="182"/>
      <c r="AA23" s="182"/>
      <c r="AB23" s="182"/>
      <c r="AC23" s="29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87"/>
      <c r="B24" s="29">
        <v>2021</v>
      </c>
      <c r="C24" s="29" t="s">
        <v>45</v>
      </c>
      <c r="D24" s="34" t="s">
        <v>33</v>
      </c>
      <c r="E24" s="71">
        <v>3</v>
      </c>
      <c r="F24" s="32">
        <v>1</v>
      </c>
      <c r="G24" s="29">
        <v>2</v>
      </c>
      <c r="H24" s="46">
        <v>0.5</v>
      </c>
      <c r="I24" s="29">
        <v>4</v>
      </c>
      <c r="J24" s="29">
        <v>7</v>
      </c>
      <c r="K24" s="46">
        <v>0.57140000000000002</v>
      </c>
      <c r="L24" s="29">
        <v>2</v>
      </c>
      <c r="M24" s="29">
        <v>2</v>
      </c>
      <c r="N24" s="46">
        <v>1</v>
      </c>
      <c r="O24" s="29">
        <v>0</v>
      </c>
      <c r="P24" s="29">
        <v>1</v>
      </c>
      <c r="Q24" s="46">
        <v>0</v>
      </c>
      <c r="R24" s="29">
        <v>7</v>
      </c>
      <c r="S24" s="90">
        <v>12</v>
      </c>
      <c r="T24" s="89">
        <v>0.58330000000000004</v>
      </c>
      <c r="U24" s="39"/>
      <c r="V24" s="29">
        <v>2021</v>
      </c>
      <c r="W24" s="29" t="s">
        <v>45</v>
      </c>
      <c r="X24" s="34" t="s">
        <v>33</v>
      </c>
      <c r="Y24" s="182"/>
      <c r="Z24" s="182"/>
      <c r="AA24" s="182"/>
      <c r="AB24" s="182"/>
      <c r="AC24" s="29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87"/>
      <c r="B25" s="29">
        <v>2022</v>
      </c>
      <c r="C25" s="29" t="s">
        <v>125</v>
      </c>
      <c r="D25" s="34" t="s">
        <v>33</v>
      </c>
      <c r="E25" s="71"/>
      <c r="F25" s="42"/>
      <c r="G25" s="34"/>
      <c r="H25" s="46"/>
      <c r="I25" s="29"/>
      <c r="J25" s="29"/>
      <c r="K25" s="46"/>
      <c r="L25" s="29"/>
      <c r="M25" s="29"/>
      <c r="N25" s="46"/>
      <c r="O25" s="29"/>
      <c r="P25" s="29"/>
      <c r="Q25" s="46"/>
      <c r="R25" s="29"/>
      <c r="S25" s="90"/>
      <c r="T25" s="89"/>
      <c r="U25" s="39"/>
      <c r="V25" s="29">
        <v>2022</v>
      </c>
      <c r="W25" s="29" t="s">
        <v>125</v>
      </c>
      <c r="X25" s="34" t="s">
        <v>33</v>
      </c>
      <c r="Y25" s="182"/>
      <c r="Z25" s="182"/>
      <c r="AA25" s="182"/>
      <c r="AB25" s="182"/>
      <c r="AC25" s="29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87"/>
      <c r="B26" s="29">
        <v>2023</v>
      </c>
      <c r="C26" s="29" t="s">
        <v>76</v>
      </c>
      <c r="D26" s="34" t="s">
        <v>33</v>
      </c>
      <c r="E26" s="17">
        <v>3</v>
      </c>
      <c r="F26" s="29">
        <v>0</v>
      </c>
      <c r="G26" s="29">
        <v>1</v>
      </c>
      <c r="H26" s="46">
        <v>0</v>
      </c>
      <c r="I26" s="29">
        <v>0</v>
      </c>
      <c r="J26" s="29">
        <v>6</v>
      </c>
      <c r="K26" s="46">
        <v>0</v>
      </c>
      <c r="L26" s="29">
        <v>4</v>
      </c>
      <c r="M26" s="29">
        <v>4</v>
      </c>
      <c r="N26" s="46">
        <v>1</v>
      </c>
      <c r="O26" s="29">
        <v>5</v>
      </c>
      <c r="P26" s="29">
        <v>6</v>
      </c>
      <c r="Q26" s="46">
        <v>0.83329999999999993</v>
      </c>
      <c r="R26" s="29">
        <v>9</v>
      </c>
      <c r="S26" s="90">
        <v>17</v>
      </c>
      <c r="T26" s="46">
        <v>0.52939999999999998</v>
      </c>
      <c r="U26" s="39"/>
      <c r="V26" s="29">
        <v>2023</v>
      </c>
      <c r="W26" s="29" t="s">
        <v>76</v>
      </c>
      <c r="X26" s="34" t="s">
        <v>33</v>
      </c>
      <c r="Y26" s="182"/>
      <c r="Z26" s="182"/>
      <c r="AA26" s="182"/>
      <c r="AB26" s="182" t="s">
        <v>134</v>
      </c>
      <c r="AC26" s="29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87"/>
      <c r="B27" s="15" t="s">
        <v>7</v>
      </c>
      <c r="C27" s="16"/>
      <c r="D27" s="14"/>
      <c r="E27" s="17">
        <f>SUM(E16:E26)</f>
        <v>11</v>
      </c>
      <c r="F27" s="17">
        <f>SUM(F18:F26)</f>
        <v>7</v>
      </c>
      <c r="G27" s="17">
        <f>SUM(G18:G26)</f>
        <v>15</v>
      </c>
      <c r="H27" s="99">
        <f>PRODUCT(F27/G27)</f>
        <v>0.46666666666666667</v>
      </c>
      <c r="I27" s="17">
        <f>SUM(I18:I26)</f>
        <v>5</v>
      </c>
      <c r="J27" s="17">
        <f>SUM(J18:J26)</f>
        <v>15</v>
      </c>
      <c r="K27" s="99">
        <f>PRODUCT(I27/J27)</f>
        <v>0.33333333333333331</v>
      </c>
      <c r="L27" s="17">
        <f>SUM(L18:L26)</f>
        <v>6</v>
      </c>
      <c r="M27" s="17">
        <f>SUM(M18:M26)</f>
        <v>6</v>
      </c>
      <c r="N27" s="99">
        <f>PRODUCT(L27/M27)</f>
        <v>1</v>
      </c>
      <c r="O27" s="17">
        <f>SUM(O18:O26)</f>
        <v>5</v>
      </c>
      <c r="P27" s="17">
        <f>SUM(P18:P26)</f>
        <v>8</v>
      </c>
      <c r="Q27" s="99">
        <f>PRODUCT(O27/P27)</f>
        <v>0.625</v>
      </c>
      <c r="R27" s="17">
        <f>SUM(R18:R26)</f>
        <v>23</v>
      </c>
      <c r="S27" s="17">
        <f>SUM(S18:S26)</f>
        <v>44</v>
      </c>
      <c r="T27" s="99">
        <f>PRODUCT(R27/S27)</f>
        <v>0.52272727272727271</v>
      </c>
      <c r="U27" s="40"/>
      <c r="V27" s="16"/>
      <c r="W27" s="13"/>
      <c r="X27" s="54"/>
      <c r="Y27" s="13"/>
      <c r="Z27" s="13"/>
      <c r="AA27" s="13"/>
      <c r="AB27" s="13"/>
      <c r="AC27" s="14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87"/>
      <c r="B28" s="40"/>
      <c r="C28" s="40"/>
      <c r="D28" s="40"/>
      <c r="E28" s="39"/>
      <c r="F28" s="40"/>
      <c r="G28" s="40"/>
      <c r="H28" s="183"/>
      <c r="I28" s="40"/>
      <c r="J28" s="40"/>
      <c r="K28" s="184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87"/>
      <c r="B29" s="9" t="s">
        <v>131</v>
      </c>
      <c r="C29" s="10"/>
      <c r="D29" s="11"/>
      <c r="E29" s="10"/>
      <c r="F29" s="127"/>
      <c r="G29" s="67"/>
      <c r="H29" s="10"/>
      <c r="I29" s="127"/>
      <c r="J29" s="67"/>
      <c r="K29" s="10"/>
      <c r="L29" s="127"/>
      <c r="M29" s="67"/>
      <c r="N29" s="10"/>
      <c r="O29" s="127"/>
      <c r="P29" s="67"/>
      <c r="Q29" s="10"/>
      <c r="R29" s="127"/>
      <c r="S29" s="67"/>
      <c r="T29" s="3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87"/>
      <c r="B30" s="16"/>
      <c r="C30" s="13"/>
      <c r="D30" s="55"/>
      <c r="E30" s="169"/>
      <c r="F30" s="178"/>
      <c r="G30" s="169" t="s">
        <v>18</v>
      </c>
      <c r="H30" s="179"/>
      <c r="I30" s="178"/>
      <c r="J30" s="169" t="s">
        <v>19</v>
      </c>
      <c r="K30" s="180"/>
      <c r="L30" s="178"/>
      <c r="M30" s="169" t="s">
        <v>20</v>
      </c>
      <c r="N30" s="170"/>
      <c r="O30" s="178"/>
      <c r="P30" s="169" t="s">
        <v>21</v>
      </c>
      <c r="Q30" s="170"/>
      <c r="R30" s="178"/>
      <c r="S30" s="169" t="s">
        <v>7</v>
      </c>
      <c r="T30" s="17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87"/>
      <c r="B31" s="21"/>
      <c r="C31" s="13"/>
      <c r="D31" s="55"/>
      <c r="E31" s="13" t="s">
        <v>3</v>
      </c>
      <c r="F31" s="16" t="s">
        <v>17</v>
      </c>
      <c r="G31" s="13" t="s">
        <v>128</v>
      </c>
      <c r="H31" s="181" t="s">
        <v>129</v>
      </c>
      <c r="I31" s="16" t="s">
        <v>17</v>
      </c>
      <c r="J31" s="13" t="s">
        <v>128</v>
      </c>
      <c r="K31" s="181" t="s">
        <v>129</v>
      </c>
      <c r="L31" s="16" t="s">
        <v>17</v>
      </c>
      <c r="M31" s="13" t="s">
        <v>128</v>
      </c>
      <c r="N31" s="181" t="s">
        <v>129</v>
      </c>
      <c r="O31" s="16" t="s">
        <v>17</v>
      </c>
      <c r="P31" s="13" t="s">
        <v>128</v>
      </c>
      <c r="Q31" s="181" t="s">
        <v>129</v>
      </c>
      <c r="R31" s="16" t="s">
        <v>17</v>
      </c>
      <c r="S31" s="13" t="s">
        <v>128</v>
      </c>
      <c r="T31" s="181" t="s">
        <v>129</v>
      </c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87"/>
      <c r="B32" s="15" t="s">
        <v>132</v>
      </c>
      <c r="C32" s="16"/>
      <c r="D32" s="14"/>
      <c r="E32" s="14">
        <f t="shared" ref="E32:T32" si="0">PRODUCT(E13)</f>
        <v>157</v>
      </c>
      <c r="F32" s="17">
        <f t="shared" si="0"/>
        <v>107</v>
      </c>
      <c r="G32" s="17">
        <f t="shared" si="0"/>
        <v>254</v>
      </c>
      <c r="H32" s="99">
        <f t="shared" si="0"/>
        <v>0.42125984251968501</v>
      </c>
      <c r="I32" s="17">
        <f t="shared" si="0"/>
        <v>143</v>
      </c>
      <c r="J32" s="17">
        <f t="shared" si="0"/>
        <v>273</v>
      </c>
      <c r="K32" s="99">
        <f t="shared" si="0"/>
        <v>0.52380952380952384</v>
      </c>
      <c r="L32" s="17">
        <f t="shared" si="0"/>
        <v>84</v>
      </c>
      <c r="M32" s="17">
        <f t="shared" si="0"/>
        <v>151</v>
      </c>
      <c r="N32" s="99">
        <f t="shared" si="0"/>
        <v>0.55629139072847678</v>
      </c>
      <c r="O32" s="17">
        <f t="shared" si="0"/>
        <v>58</v>
      </c>
      <c r="P32" s="17">
        <f t="shared" si="0"/>
        <v>131</v>
      </c>
      <c r="Q32" s="99">
        <f t="shared" si="0"/>
        <v>0.44274809160305345</v>
      </c>
      <c r="R32" s="17">
        <f t="shared" si="0"/>
        <v>392</v>
      </c>
      <c r="S32" s="17">
        <f t="shared" si="0"/>
        <v>809</v>
      </c>
      <c r="T32" s="99">
        <f t="shared" si="0"/>
        <v>0.48454882571075403</v>
      </c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87"/>
      <c r="B33" s="15" t="s">
        <v>133</v>
      </c>
      <c r="C33" s="16"/>
      <c r="D33" s="14"/>
      <c r="E33" s="14">
        <f>PRODUCT(E27)</f>
        <v>11</v>
      </c>
      <c r="F33" s="17">
        <f t="shared" ref="F33:T33" si="1">PRODUCT(F27)</f>
        <v>7</v>
      </c>
      <c r="G33" s="17">
        <f t="shared" si="1"/>
        <v>15</v>
      </c>
      <c r="H33" s="99">
        <f t="shared" si="1"/>
        <v>0.46666666666666667</v>
      </c>
      <c r="I33" s="17">
        <f t="shared" si="1"/>
        <v>5</v>
      </c>
      <c r="J33" s="17">
        <f t="shared" si="1"/>
        <v>15</v>
      </c>
      <c r="K33" s="99">
        <f t="shared" si="1"/>
        <v>0.33333333333333331</v>
      </c>
      <c r="L33" s="17">
        <f t="shared" si="1"/>
        <v>6</v>
      </c>
      <c r="M33" s="17">
        <f t="shared" si="1"/>
        <v>6</v>
      </c>
      <c r="N33" s="99">
        <f t="shared" si="1"/>
        <v>1</v>
      </c>
      <c r="O33" s="17">
        <f t="shared" si="1"/>
        <v>5</v>
      </c>
      <c r="P33" s="17">
        <f t="shared" si="1"/>
        <v>8</v>
      </c>
      <c r="Q33" s="99">
        <f t="shared" si="1"/>
        <v>0.625</v>
      </c>
      <c r="R33" s="17">
        <f t="shared" si="1"/>
        <v>23</v>
      </c>
      <c r="S33" s="17">
        <f t="shared" si="1"/>
        <v>44</v>
      </c>
      <c r="T33" s="99">
        <f t="shared" si="1"/>
        <v>0.52272727272727271</v>
      </c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87"/>
      <c r="B34" s="40"/>
      <c r="C34" s="40"/>
      <c r="D34" s="40"/>
      <c r="E34" s="39"/>
      <c r="F34" s="40"/>
      <c r="G34" s="40"/>
      <c r="H34" s="183"/>
      <c r="I34" s="40"/>
      <c r="J34" s="40"/>
      <c r="K34" s="184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87"/>
      <c r="B35" s="40"/>
      <c r="C35" s="40"/>
      <c r="D35" s="40"/>
      <c r="E35" s="39"/>
      <c r="F35" s="40"/>
      <c r="G35" s="40"/>
      <c r="H35" s="183"/>
      <c r="I35" s="40"/>
      <c r="J35" s="40"/>
      <c r="K35" s="184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87"/>
      <c r="B36" s="40"/>
      <c r="C36" s="40"/>
      <c r="D36" s="40"/>
      <c r="E36" s="39"/>
      <c r="F36" s="40"/>
      <c r="G36" s="40"/>
      <c r="H36" s="183"/>
      <c r="I36" s="40"/>
      <c r="J36" s="40"/>
      <c r="K36" s="184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87"/>
      <c r="B37" s="40"/>
      <c r="C37" s="40"/>
      <c r="D37" s="40"/>
      <c r="E37" s="39"/>
      <c r="F37" s="40"/>
      <c r="G37" s="40"/>
      <c r="H37" s="183"/>
      <c r="I37" s="40"/>
      <c r="J37" s="40"/>
      <c r="K37" s="184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87"/>
      <c r="B38" s="40"/>
      <c r="C38" s="40"/>
      <c r="D38" s="40"/>
      <c r="E38" s="39"/>
      <c r="F38" s="40"/>
      <c r="G38" s="40"/>
      <c r="H38" s="183"/>
      <c r="I38" s="40"/>
      <c r="J38" s="40"/>
      <c r="K38" s="184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87"/>
      <c r="B39" s="40"/>
      <c r="C39" s="40"/>
      <c r="D39" s="40"/>
      <c r="E39" s="39"/>
      <c r="F39" s="40"/>
      <c r="G39" s="40"/>
      <c r="H39" s="183"/>
      <c r="I39" s="40"/>
      <c r="J39" s="40"/>
      <c r="K39" s="184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87"/>
      <c r="B40" s="40"/>
      <c r="C40" s="40"/>
      <c r="D40" s="40"/>
      <c r="E40" s="39"/>
      <c r="F40" s="40"/>
      <c r="G40" s="40"/>
      <c r="H40" s="183"/>
      <c r="I40" s="40"/>
      <c r="J40" s="40"/>
      <c r="K40" s="184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87"/>
      <c r="B41" s="40"/>
      <c r="C41" s="40"/>
      <c r="D41" s="40"/>
      <c r="E41" s="39"/>
      <c r="F41" s="40"/>
      <c r="G41" s="40"/>
      <c r="H41" s="183"/>
      <c r="I41" s="40"/>
      <c r="J41" s="40"/>
      <c r="K41" s="184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87"/>
      <c r="B42" s="40"/>
      <c r="C42" s="40"/>
      <c r="D42" s="40"/>
      <c r="E42" s="39"/>
      <c r="F42" s="40"/>
      <c r="G42" s="40"/>
      <c r="H42" s="183"/>
      <c r="I42" s="40"/>
      <c r="J42" s="40"/>
      <c r="K42" s="184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87"/>
      <c r="B43" s="40"/>
      <c r="C43" s="40"/>
      <c r="D43" s="40"/>
      <c r="E43" s="39"/>
      <c r="F43" s="40"/>
      <c r="G43" s="40"/>
      <c r="H43" s="183"/>
      <c r="I43" s="40"/>
      <c r="J43" s="40"/>
      <c r="K43" s="184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87"/>
      <c r="B44" s="40"/>
      <c r="C44" s="40"/>
      <c r="D44" s="40"/>
      <c r="E44" s="39"/>
      <c r="F44" s="40"/>
      <c r="G44" s="40"/>
      <c r="H44" s="183"/>
      <c r="I44" s="40"/>
      <c r="J44" s="40"/>
      <c r="K44" s="184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87"/>
      <c r="B45" s="40"/>
      <c r="C45" s="40"/>
      <c r="D45" s="40"/>
      <c r="E45" s="39"/>
      <c r="F45" s="40"/>
      <c r="G45" s="40"/>
      <c r="H45" s="183"/>
      <c r="I45" s="40"/>
      <c r="J45" s="40"/>
      <c r="K45" s="184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87"/>
      <c r="B46" s="40"/>
      <c r="C46" s="40"/>
      <c r="D46" s="40"/>
      <c r="E46" s="39"/>
      <c r="F46" s="40"/>
      <c r="G46" s="40"/>
      <c r="H46" s="183"/>
      <c r="I46" s="40"/>
      <c r="J46" s="40"/>
      <c r="K46" s="184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87"/>
      <c r="B47" s="40"/>
      <c r="C47" s="40"/>
      <c r="D47" s="40"/>
      <c r="E47" s="39"/>
      <c r="F47" s="40"/>
      <c r="G47" s="40"/>
      <c r="H47" s="183"/>
      <c r="I47" s="40"/>
      <c r="J47" s="40"/>
      <c r="K47" s="184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87"/>
      <c r="B48" s="40"/>
      <c r="C48" s="40"/>
      <c r="D48" s="40"/>
      <c r="E48" s="39"/>
      <c r="F48" s="40"/>
      <c r="G48" s="40"/>
      <c r="H48" s="183"/>
      <c r="I48" s="40"/>
      <c r="J48" s="40"/>
      <c r="K48" s="184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87"/>
      <c r="B49" s="40"/>
      <c r="C49" s="40"/>
      <c r="D49" s="40"/>
      <c r="E49" s="39"/>
      <c r="F49" s="40"/>
      <c r="G49" s="40"/>
      <c r="H49" s="183"/>
      <c r="I49" s="40"/>
      <c r="J49" s="40"/>
      <c r="K49" s="184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87"/>
      <c r="B50" s="40"/>
      <c r="C50" s="40"/>
      <c r="D50" s="40"/>
      <c r="E50" s="39"/>
      <c r="F50" s="40"/>
      <c r="G50" s="40"/>
      <c r="H50" s="183"/>
      <c r="I50" s="40"/>
      <c r="J50" s="40"/>
      <c r="K50" s="184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87"/>
      <c r="B51" s="40"/>
      <c r="C51" s="40"/>
      <c r="D51" s="40"/>
      <c r="E51" s="39"/>
      <c r="F51" s="40"/>
      <c r="G51" s="40"/>
      <c r="H51" s="183"/>
      <c r="I51" s="40"/>
      <c r="J51" s="40"/>
      <c r="K51" s="184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87"/>
      <c r="B52" s="40"/>
      <c r="C52" s="40"/>
      <c r="D52" s="40"/>
      <c r="E52" s="39"/>
      <c r="F52" s="40"/>
      <c r="G52" s="40"/>
      <c r="H52" s="183"/>
      <c r="I52" s="40"/>
      <c r="J52" s="40"/>
      <c r="K52" s="184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87"/>
      <c r="B53" s="40"/>
      <c r="C53" s="40"/>
      <c r="D53" s="40"/>
      <c r="E53" s="39"/>
      <c r="F53" s="40"/>
      <c r="G53" s="40"/>
      <c r="H53" s="183"/>
      <c r="I53" s="40"/>
      <c r="J53" s="40"/>
      <c r="K53" s="184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87"/>
      <c r="B54" s="40"/>
      <c r="C54" s="40"/>
      <c r="D54" s="40"/>
      <c r="E54" s="39"/>
      <c r="F54" s="40"/>
      <c r="G54" s="40"/>
      <c r="H54" s="183"/>
      <c r="I54" s="40"/>
      <c r="J54" s="40"/>
      <c r="K54" s="184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s="7" customFormat="1" ht="15.6" customHeight="1" x14ac:dyDescent="0.25">
      <c r="A55" s="8"/>
      <c r="B55" s="40"/>
      <c r="C55" s="40"/>
      <c r="D55" s="40"/>
      <c r="E55" s="39"/>
      <c r="F55" s="40"/>
      <c r="G55" s="40"/>
      <c r="H55" s="183"/>
      <c r="I55" s="40"/>
      <c r="J55" s="40"/>
      <c r="K55" s="184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s="7" customFormat="1" ht="15.6" customHeight="1" x14ac:dyDescent="0.25">
      <c r="A56" s="8"/>
      <c r="B56" s="40"/>
      <c r="C56" s="40"/>
      <c r="D56" s="40"/>
      <c r="E56" s="39"/>
      <c r="F56" s="40"/>
      <c r="G56" s="40"/>
      <c r="H56" s="183"/>
      <c r="I56" s="40"/>
      <c r="J56" s="40"/>
      <c r="K56" s="184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87"/>
      <c r="B57" s="40"/>
      <c r="C57" s="40"/>
      <c r="D57" s="40"/>
      <c r="E57" s="39"/>
      <c r="F57" s="40"/>
      <c r="G57" s="40"/>
      <c r="H57" s="183"/>
      <c r="I57" s="40"/>
      <c r="J57" s="40"/>
      <c r="K57" s="184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87"/>
      <c r="B58" s="40"/>
      <c r="C58" s="40"/>
      <c r="D58" s="40"/>
      <c r="E58" s="39"/>
      <c r="F58" s="40"/>
      <c r="G58" s="40"/>
      <c r="H58" s="183"/>
      <c r="I58" s="40"/>
      <c r="J58" s="40"/>
      <c r="K58" s="184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87"/>
      <c r="B59" s="40"/>
      <c r="C59" s="40"/>
      <c r="D59" s="40"/>
      <c r="E59" s="39"/>
      <c r="F59" s="40"/>
      <c r="G59" s="40"/>
      <c r="H59" s="183"/>
      <c r="I59" s="40"/>
      <c r="J59" s="40"/>
      <c r="K59" s="184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87"/>
      <c r="B60" s="40"/>
      <c r="C60" s="40"/>
      <c r="D60" s="40"/>
      <c r="E60" s="39"/>
      <c r="F60" s="40"/>
      <c r="G60" s="40"/>
      <c r="H60" s="183"/>
      <c r="I60" s="40"/>
      <c r="J60" s="40"/>
      <c r="K60" s="184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87"/>
      <c r="B61" s="40"/>
      <c r="C61" s="40"/>
      <c r="D61" s="40"/>
      <c r="E61" s="39"/>
      <c r="F61" s="40"/>
      <c r="G61" s="40"/>
      <c r="H61" s="183"/>
      <c r="I61" s="40"/>
      <c r="J61" s="40"/>
      <c r="K61" s="184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87"/>
      <c r="B62" s="40"/>
      <c r="C62" s="40"/>
      <c r="D62" s="40"/>
      <c r="E62" s="39"/>
      <c r="F62" s="40"/>
      <c r="G62" s="40"/>
      <c r="H62" s="183"/>
      <c r="I62" s="40"/>
      <c r="J62" s="40"/>
      <c r="K62" s="184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87"/>
      <c r="B63" s="40"/>
      <c r="C63" s="40"/>
      <c r="D63" s="40"/>
      <c r="E63" s="39"/>
      <c r="F63" s="40"/>
      <c r="G63" s="40"/>
      <c r="H63" s="183"/>
      <c r="I63" s="40"/>
      <c r="J63" s="40"/>
      <c r="K63" s="184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87"/>
      <c r="B64" s="40"/>
      <c r="C64" s="40"/>
      <c r="D64" s="40"/>
      <c r="E64" s="39"/>
      <c r="F64" s="40"/>
      <c r="G64" s="40"/>
      <c r="H64" s="183"/>
      <c r="I64" s="40"/>
      <c r="J64" s="40"/>
      <c r="K64" s="184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87"/>
      <c r="B65" s="40"/>
      <c r="C65" s="40"/>
      <c r="D65" s="40"/>
      <c r="E65" s="39"/>
      <c r="F65" s="40"/>
      <c r="G65" s="40"/>
      <c r="H65" s="183"/>
      <c r="I65" s="40"/>
      <c r="J65" s="40"/>
      <c r="K65" s="184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87"/>
      <c r="B66" s="40"/>
      <c r="C66" s="40"/>
      <c r="D66" s="40"/>
      <c r="E66" s="39"/>
      <c r="F66" s="40"/>
      <c r="G66" s="40"/>
      <c r="H66" s="183"/>
      <c r="I66" s="40"/>
      <c r="J66" s="40"/>
      <c r="K66" s="184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87"/>
      <c r="B67" s="40"/>
      <c r="C67" s="40"/>
      <c r="D67" s="40"/>
      <c r="E67" s="39"/>
      <c r="F67" s="40"/>
      <c r="G67" s="40"/>
      <c r="H67" s="183"/>
      <c r="I67" s="40"/>
      <c r="J67" s="40"/>
      <c r="K67" s="184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87"/>
      <c r="B68" s="40"/>
      <c r="C68" s="40"/>
      <c r="D68" s="40"/>
      <c r="E68" s="39"/>
      <c r="F68" s="40"/>
      <c r="G68" s="40"/>
      <c r="H68" s="183"/>
      <c r="I68" s="40"/>
      <c r="J68" s="40"/>
      <c r="K68" s="184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87"/>
      <c r="B69" s="40"/>
      <c r="C69" s="40"/>
      <c r="D69" s="40"/>
      <c r="E69" s="39"/>
      <c r="F69" s="40"/>
      <c r="G69" s="40"/>
      <c r="H69" s="183"/>
      <c r="I69" s="40"/>
      <c r="J69" s="40"/>
      <c r="K69" s="184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87"/>
      <c r="B70" s="40"/>
      <c r="C70" s="40"/>
      <c r="D70" s="40"/>
      <c r="E70" s="39"/>
      <c r="F70" s="40"/>
      <c r="G70" s="40"/>
      <c r="H70" s="183"/>
      <c r="I70" s="40"/>
      <c r="J70" s="40"/>
      <c r="K70" s="184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87"/>
      <c r="B71" s="40"/>
      <c r="C71" s="40"/>
      <c r="D71" s="40"/>
      <c r="E71" s="39"/>
      <c r="F71" s="40"/>
      <c r="G71" s="40"/>
      <c r="H71" s="183"/>
      <c r="I71" s="40"/>
      <c r="J71" s="40"/>
      <c r="K71" s="184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87"/>
      <c r="B72" s="40"/>
      <c r="C72" s="40"/>
      <c r="D72" s="40"/>
      <c r="E72" s="39"/>
      <c r="F72" s="40"/>
      <c r="G72" s="40"/>
      <c r="H72" s="183"/>
      <c r="I72" s="40"/>
      <c r="J72" s="40"/>
      <c r="K72" s="184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87"/>
      <c r="B73" s="40"/>
      <c r="C73" s="40"/>
      <c r="D73" s="40"/>
      <c r="E73" s="39"/>
      <c r="F73" s="40"/>
      <c r="G73" s="40"/>
      <c r="H73" s="183"/>
      <c r="I73" s="40"/>
      <c r="J73" s="40"/>
      <c r="K73" s="184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87"/>
      <c r="B74" s="40"/>
      <c r="C74" s="40"/>
      <c r="D74" s="40"/>
      <c r="E74" s="39"/>
      <c r="F74" s="40"/>
      <c r="G74" s="40"/>
      <c r="H74" s="183"/>
      <c r="I74" s="40"/>
      <c r="J74" s="40"/>
      <c r="K74" s="184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87"/>
      <c r="B75" s="40"/>
      <c r="C75" s="40"/>
      <c r="D75" s="40"/>
      <c r="E75" s="39"/>
      <c r="F75" s="40"/>
      <c r="G75" s="40"/>
      <c r="H75" s="183"/>
      <c r="I75" s="40"/>
      <c r="J75" s="40"/>
      <c r="K75" s="184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87"/>
      <c r="B76" s="40"/>
      <c r="C76" s="40"/>
      <c r="D76" s="40"/>
      <c r="E76" s="39"/>
      <c r="F76" s="40"/>
      <c r="G76" s="40"/>
      <c r="H76" s="183"/>
      <c r="I76" s="40"/>
      <c r="J76" s="40"/>
      <c r="K76" s="184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87"/>
      <c r="B77" s="40"/>
      <c r="C77" s="40"/>
      <c r="D77" s="40"/>
      <c r="E77" s="39"/>
      <c r="F77" s="40"/>
      <c r="G77" s="40"/>
      <c r="H77" s="183"/>
      <c r="I77" s="40"/>
      <c r="J77" s="40"/>
      <c r="K77" s="184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87"/>
      <c r="B78" s="40"/>
      <c r="C78" s="40"/>
      <c r="D78" s="40"/>
      <c r="E78" s="39"/>
      <c r="F78" s="40"/>
      <c r="G78" s="40"/>
      <c r="H78" s="183"/>
      <c r="I78" s="40"/>
      <c r="J78" s="40"/>
      <c r="K78" s="184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7" customFormat="1" ht="15.6" customHeight="1" x14ac:dyDescent="0.25">
      <c r="A79" s="8"/>
      <c r="B79" s="40"/>
      <c r="C79" s="40"/>
      <c r="D79" s="40"/>
      <c r="E79" s="39"/>
      <c r="F79" s="40"/>
      <c r="G79" s="40"/>
      <c r="H79" s="183"/>
      <c r="I79" s="40"/>
      <c r="J79" s="40"/>
      <c r="K79" s="184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7" customFormat="1" ht="15.6" customHeight="1" x14ac:dyDescent="0.25">
      <c r="A80" s="8"/>
      <c r="B80" s="40"/>
      <c r="C80" s="40"/>
      <c r="D80" s="40"/>
      <c r="E80" s="39"/>
      <c r="F80" s="40"/>
      <c r="G80" s="40"/>
      <c r="H80" s="183"/>
      <c r="I80" s="40"/>
      <c r="J80" s="40"/>
      <c r="K80" s="184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7" customFormat="1" ht="15.6" customHeight="1" x14ac:dyDescent="0.25">
      <c r="A81" s="8"/>
      <c r="B81" s="40"/>
      <c r="C81" s="40"/>
      <c r="D81" s="40"/>
      <c r="E81" s="39"/>
      <c r="F81" s="40"/>
      <c r="G81" s="40"/>
      <c r="H81" s="183"/>
      <c r="I81" s="40"/>
      <c r="J81" s="40"/>
      <c r="K81" s="184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7" customFormat="1" ht="15.6" customHeight="1" x14ac:dyDescent="0.25">
      <c r="A82" s="8"/>
      <c r="B82" s="40"/>
      <c r="C82" s="40"/>
      <c r="D82" s="40"/>
      <c r="E82" s="39"/>
      <c r="F82" s="40"/>
      <c r="G82" s="40"/>
      <c r="H82" s="183"/>
      <c r="I82" s="40"/>
      <c r="J82" s="40"/>
      <c r="K82" s="184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7" customFormat="1" ht="15.6" customHeight="1" x14ac:dyDescent="0.25">
      <c r="A83" s="8"/>
      <c r="B83" s="40"/>
      <c r="C83" s="40"/>
      <c r="D83" s="40"/>
      <c r="E83" s="39"/>
      <c r="F83" s="40"/>
      <c r="G83" s="40"/>
      <c r="H83" s="183"/>
      <c r="I83" s="40"/>
      <c r="J83" s="40"/>
      <c r="K83" s="184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7" customFormat="1" ht="15.6" customHeight="1" x14ac:dyDescent="0.25">
      <c r="A84" s="8"/>
      <c r="B84" s="40"/>
      <c r="C84" s="40"/>
      <c r="D84" s="40"/>
      <c r="E84" s="39"/>
      <c r="F84" s="40"/>
      <c r="G84" s="40"/>
      <c r="H84" s="183"/>
      <c r="I84" s="40"/>
      <c r="J84" s="40"/>
      <c r="K84" s="184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7" customFormat="1" ht="15.6" customHeight="1" x14ac:dyDescent="0.25">
      <c r="A85" s="8"/>
      <c r="B85" s="40"/>
      <c r="C85" s="40"/>
      <c r="D85" s="40"/>
      <c r="E85" s="39"/>
      <c r="F85" s="40"/>
      <c r="G85" s="40"/>
      <c r="H85" s="183"/>
      <c r="I85" s="40"/>
      <c r="J85" s="40"/>
      <c r="K85" s="184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7" customFormat="1" ht="15.6" customHeight="1" x14ac:dyDescent="0.25">
      <c r="A86" s="8"/>
      <c r="B86" s="40"/>
      <c r="C86" s="40"/>
      <c r="D86" s="40"/>
      <c r="E86" s="39"/>
      <c r="F86" s="40"/>
      <c r="G86" s="40"/>
      <c r="H86" s="183"/>
      <c r="I86" s="40"/>
      <c r="J86" s="40"/>
      <c r="K86" s="184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7" customFormat="1" ht="15.6" customHeight="1" x14ac:dyDescent="0.25">
      <c r="A87" s="8"/>
      <c r="B87" s="40"/>
      <c r="C87" s="40"/>
      <c r="D87" s="40"/>
      <c r="E87" s="39"/>
      <c r="F87" s="40"/>
      <c r="G87" s="40"/>
      <c r="H87" s="183"/>
      <c r="I87" s="40"/>
      <c r="J87" s="40"/>
      <c r="K87" s="184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7" customFormat="1" ht="15.6" customHeight="1" x14ac:dyDescent="0.25">
      <c r="A88" s="8"/>
      <c r="B88" s="40"/>
      <c r="C88" s="40"/>
      <c r="D88" s="40"/>
      <c r="E88" s="39"/>
      <c r="F88" s="40"/>
      <c r="G88" s="40"/>
      <c r="H88" s="183"/>
      <c r="I88" s="40"/>
      <c r="J88" s="40"/>
      <c r="K88" s="184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7" customFormat="1" ht="15.6" customHeight="1" x14ac:dyDescent="0.25">
      <c r="A89" s="8"/>
      <c r="B89" s="40"/>
      <c r="C89" s="40"/>
      <c r="D89" s="40"/>
      <c r="E89" s="39"/>
      <c r="F89" s="40"/>
      <c r="G89" s="40"/>
      <c r="H89" s="183"/>
      <c r="I89" s="40"/>
      <c r="J89" s="40"/>
      <c r="K89" s="184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7" customFormat="1" ht="15.6" customHeight="1" x14ac:dyDescent="0.25">
      <c r="A90" s="8"/>
      <c r="B90" s="36"/>
      <c r="C90" s="36"/>
      <c r="D90" s="36"/>
      <c r="E90" s="22"/>
      <c r="F90" s="36"/>
      <c r="G90" s="36"/>
      <c r="H90" s="185"/>
      <c r="I90" s="36"/>
      <c r="J90" s="36"/>
      <c r="K90" s="18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40"/>
      <c r="AE90" s="40"/>
      <c r="AF90" s="40"/>
      <c r="AG90" s="40"/>
      <c r="AH90" s="40"/>
      <c r="AI90" s="40"/>
      <c r="AJ90" s="40"/>
    </row>
    <row r="91" spans="1:36" s="7" customFormat="1" ht="15.6" customHeight="1" x14ac:dyDescent="0.25">
      <c r="A91" s="8"/>
      <c r="B91" s="36"/>
      <c r="C91" s="36"/>
      <c r="D91" s="36"/>
      <c r="E91" s="22"/>
      <c r="F91" s="36"/>
      <c r="G91" s="36"/>
      <c r="H91" s="185"/>
      <c r="I91" s="36"/>
      <c r="J91" s="36"/>
      <c r="K91" s="18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40"/>
      <c r="AE91" s="40"/>
      <c r="AF91" s="40"/>
      <c r="AG91" s="40"/>
      <c r="AH91" s="40"/>
      <c r="AI91" s="40"/>
      <c r="AJ91" s="40"/>
    </row>
    <row r="92" spans="1:36" s="7" customFormat="1" ht="15.6" customHeight="1" x14ac:dyDescent="0.25">
      <c r="A92" s="8"/>
      <c r="B92" s="36"/>
      <c r="C92" s="36"/>
      <c r="D92" s="36"/>
      <c r="E92" s="22"/>
      <c r="F92" s="36"/>
      <c r="G92" s="36"/>
      <c r="H92" s="185"/>
      <c r="I92" s="36"/>
      <c r="J92" s="36"/>
      <c r="K92" s="18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40"/>
      <c r="AE92" s="40"/>
      <c r="AF92" s="40"/>
      <c r="AG92" s="40"/>
      <c r="AH92" s="40"/>
      <c r="AI92" s="40"/>
      <c r="AJ92" s="40"/>
    </row>
    <row r="93" spans="1:36" s="7" customFormat="1" ht="15.6" customHeight="1" x14ac:dyDescent="0.25">
      <c r="A93" s="8"/>
      <c r="B93" s="36"/>
      <c r="C93" s="36"/>
      <c r="D93" s="36"/>
      <c r="E93" s="22"/>
      <c r="F93" s="36"/>
      <c r="G93" s="36"/>
      <c r="H93" s="185"/>
      <c r="I93" s="36"/>
      <c r="J93" s="36"/>
      <c r="K93" s="18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40"/>
      <c r="AE93" s="40"/>
      <c r="AF93" s="40"/>
      <c r="AG93" s="40"/>
      <c r="AH93" s="40"/>
      <c r="AI93" s="40"/>
      <c r="AJ93" s="40"/>
    </row>
    <row r="94" spans="1:36" s="7" customFormat="1" ht="15.6" customHeight="1" x14ac:dyDescent="0.25">
      <c r="A94" s="8"/>
      <c r="B94" s="36"/>
      <c r="C94" s="36"/>
      <c r="D94" s="36"/>
      <c r="E94" s="22"/>
      <c r="F94" s="36"/>
      <c r="G94" s="36"/>
      <c r="H94" s="185"/>
      <c r="I94" s="36"/>
      <c r="J94" s="36"/>
      <c r="K94" s="18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40"/>
      <c r="AE94" s="40"/>
      <c r="AF94" s="40"/>
      <c r="AG94" s="40"/>
      <c r="AH94" s="40"/>
      <c r="AI94" s="40"/>
      <c r="AJ94" s="40"/>
    </row>
    <row r="95" spans="1:36" s="7" customFormat="1" ht="15.6" customHeight="1" x14ac:dyDescent="0.25">
      <c r="A95" s="8"/>
      <c r="B95" s="36"/>
      <c r="C95" s="36"/>
      <c r="D95" s="36"/>
      <c r="E95" s="22"/>
      <c r="F95" s="36"/>
      <c r="G95" s="36"/>
      <c r="H95" s="185"/>
      <c r="I95" s="36"/>
      <c r="J95" s="36"/>
      <c r="K95" s="18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40"/>
      <c r="AE95" s="40"/>
      <c r="AF95" s="40"/>
      <c r="AG95" s="40"/>
      <c r="AH95" s="40"/>
      <c r="AI95" s="40"/>
      <c r="AJ95" s="40"/>
    </row>
    <row r="96" spans="1:36" s="7" customFormat="1" ht="15.6" customHeight="1" x14ac:dyDescent="0.25">
      <c r="A96" s="8"/>
      <c r="B96" s="36"/>
      <c r="C96" s="36"/>
      <c r="D96" s="36"/>
      <c r="E96" s="22"/>
      <c r="F96" s="36"/>
      <c r="G96" s="36"/>
      <c r="H96" s="185"/>
      <c r="I96" s="36"/>
      <c r="J96" s="36"/>
      <c r="K96" s="18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40"/>
      <c r="AE96" s="40"/>
      <c r="AF96" s="40"/>
      <c r="AG96" s="40"/>
      <c r="AH96" s="40"/>
      <c r="AI96" s="40"/>
      <c r="AJ96" s="40"/>
    </row>
    <row r="97" spans="1:36" s="7" customFormat="1" ht="15.6" customHeight="1" x14ac:dyDescent="0.25">
      <c r="A97" s="8"/>
      <c r="B97" s="36"/>
      <c r="C97" s="36"/>
      <c r="D97" s="36"/>
      <c r="E97" s="22"/>
      <c r="F97" s="36"/>
      <c r="G97" s="36"/>
      <c r="H97" s="185"/>
      <c r="I97" s="36"/>
      <c r="J97" s="36"/>
      <c r="K97" s="18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40"/>
      <c r="AE97" s="40"/>
      <c r="AF97" s="40"/>
      <c r="AG97" s="40"/>
      <c r="AH97" s="40"/>
      <c r="AI97" s="40"/>
      <c r="AJ97" s="40"/>
    </row>
    <row r="98" spans="1:36" s="7" customFormat="1" ht="15.6" customHeight="1" x14ac:dyDescent="0.25">
      <c r="A98" s="8"/>
      <c r="B98" s="36"/>
      <c r="C98" s="36"/>
      <c r="D98" s="36"/>
      <c r="E98" s="22"/>
      <c r="F98" s="36"/>
      <c r="G98" s="36"/>
      <c r="H98" s="185"/>
      <c r="I98" s="36"/>
      <c r="J98" s="36"/>
      <c r="K98" s="18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40"/>
      <c r="AE98" s="40"/>
      <c r="AF98" s="40"/>
      <c r="AG98" s="40"/>
      <c r="AH98" s="40"/>
      <c r="AI98" s="40"/>
      <c r="AJ98" s="40"/>
    </row>
    <row r="99" spans="1:36" s="7" customFormat="1" ht="15.6" customHeight="1" x14ac:dyDescent="0.25">
      <c r="A99" s="8"/>
      <c r="B99" s="36"/>
      <c r="C99" s="36"/>
      <c r="D99" s="36"/>
      <c r="E99" s="22"/>
      <c r="F99" s="36"/>
      <c r="G99" s="36"/>
      <c r="H99" s="185"/>
      <c r="I99" s="36"/>
      <c r="J99" s="36"/>
      <c r="K99" s="18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40"/>
      <c r="AE99" s="40"/>
      <c r="AF99" s="40"/>
      <c r="AG99" s="40"/>
      <c r="AH99" s="40"/>
      <c r="AI99" s="40"/>
      <c r="AJ99" s="40"/>
    </row>
    <row r="100" spans="1:36" s="7" customFormat="1" ht="15.6" customHeight="1" x14ac:dyDescent="0.25">
      <c r="A100" s="8"/>
      <c r="B100" s="36"/>
      <c r="C100" s="36"/>
      <c r="D100" s="36"/>
      <c r="E100" s="22"/>
      <c r="F100" s="36"/>
      <c r="G100" s="36"/>
      <c r="H100" s="185"/>
      <c r="I100" s="36"/>
      <c r="J100" s="36"/>
      <c r="K100" s="18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40"/>
      <c r="AE100" s="40"/>
      <c r="AF100" s="40"/>
      <c r="AG100" s="40"/>
      <c r="AH100" s="40"/>
      <c r="AI100" s="40"/>
      <c r="AJ100" s="40"/>
    </row>
    <row r="101" spans="1:36" s="7" customFormat="1" ht="15.6" customHeight="1" x14ac:dyDescent="0.25">
      <c r="A101" s="8"/>
      <c r="B101" s="36"/>
      <c r="C101" s="36"/>
      <c r="D101" s="36"/>
      <c r="E101" s="22"/>
      <c r="F101" s="36"/>
      <c r="G101" s="36"/>
      <c r="H101" s="185"/>
      <c r="I101" s="36"/>
      <c r="J101" s="36"/>
      <c r="K101" s="18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40"/>
      <c r="AE101" s="40"/>
      <c r="AF101" s="40"/>
      <c r="AG101" s="40"/>
      <c r="AH101" s="40"/>
      <c r="AI101" s="40"/>
      <c r="AJ101" s="40"/>
    </row>
    <row r="102" spans="1:36" s="7" customFormat="1" ht="15.6" customHeight="1" x14ac:dyDescent="0.25">
      <c r="A102" s="8"/>
      <c r="B102" s="36"/>
      <c r="C102" s="36"/>
      <c r="D102" s="36"/>
      <c r="E102" s="22"/>
      <c r="F102" s="36"/>
      <c r="G102" s="36"/>
      <c r="H102" s="185"/>
      <c r="I102" s="36"/>
      <c r="J102" s="36"/>
      <c r="K102" s="18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40"/>
      <c r="AE102" s="40"/>
      <c r="AF102" s="40"/>
      <c r="AG102" s="40"/>
      <c r="AH102" s="40"/>
      <c r="AI102" s="40"/>
      <c r="AJ102" s="40"/>
    </row>
    <row r="103" spans="1:36" s="7" customFormat="1" ht="15.6" customHeight="1" x14ac:dyDescent="0.25">
      <c r="A103" s="8"/>
      <c r="B103" s="36"/>
      <c r="C103" s="36"/>
      <c r="D103" s="36"/>
      <c r="E103" s="22"/>
      <c r="F103" s="36"/>
      <c r="G103" s="36"/>
      <c r="H103" s="185"/>
      <c r="I103" s="36"/>
      <c r="J103" s="36"/>
      <c r="K103" s="18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40"/>
      <c r="AE103" s="40"/>
      <c r="AF103" s="40"/>
      <c r="AG103" s="40"/>
      <c r="AH103" s="40"/>
      <c r="AI103" s="40"/>
      <c r="AJ103" s="40"/>
    </row>
    <row r="104" spans="1:36" s="7" customFormat="1" ht="15.6" customHeight="1" x14ac:dyDescent="0.25">
      <c r="A104" s="8"/>
      <c r="B104" s="36"/>
      <c r="C104" s="36"/>
      <c r="D104" s="36"/>
      <c r="E104" s="22"/>
      <c r="F104" s="36"/>
      <c r="G104" s="36"/>
      <c r="H104" s="185"/>
      <c r="I104" s="36"/>
      <c r="J104" s="36"/>
      <c r="K104" s="18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40"/>
      <c r="AE104" s="40"/>
      <c r="AF104" s="40"/>
      <c r="AG104" s="40"/>
      <c r="AH104" s="40"/>
      <c r="AI104" s="40"/>
      <c r="AJ104" s="40"/>
    </row>
    <row r="105" spans="1:36" s="7" customFormat="1" ht="15.6" customHeight="1" x14ac:dyDescent="0.25">
      <c r="A105" s="8"/>
      <c r="B105" s="36"/>
      <c r="C105" s="36"/>
      <c r="D105" s="36"/>
      <c r="E105" s="22"/>
      <c r="F105" s="36"/>
      <c r="G105" s="36"/>
      <c r="H105" s="185"/>
      <c r="I105" s="36"/>
      <c r="J105" s="36"/>
      <c r="K105" s="18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40"/>
      <c r="AE105" s="40"/>
      <c r="AF105" s="40"/>
      <c r="AG105" s="40"/>
      <c r="AH105" s="40"/>
      <c r="AI105" s="40"/>
      <c r="AJ105" s="40"/>
    </row>
    <row r="106" spans="1:36" s="7" customFormat="1" ht="15.6" customHeight="1" x14ac:dyDescent="0.25">
      <c r="A106" s="8"/>
      <c r="B106" s="36"/>
      <c r="C106" s="36"/>
      <c r="D106" s="36"/>
      <c r="E106" s="22"/>
      <c r="F106" s="36"/>
      <c r="G106" s="36"/>
      <c r="H106" s="185"/>
      <c r="I106" s="36"/>
      <c r="J106" s="36"/>
      <c r="K106" s="18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40"/>
      <c r="AE106" s="40"/>
      <c r="AF106" s="40"/>
      <c r="AG106" s="40"/>
      <c r="AH106" s="40"/>
      <c r="AI106" s="40"/>
      <c r="AJ106" s="40"/>
    </row>
    <row r="107" spans="1:36" s="7" customFormat="1" ht="15.6" customHeight="1" x14ac:dyDescent="0.25">
      <c r="A107" s="8"/>
      <c r="B107" s="36"/>
      <c r="C107" s="36"/>
      <c r="D107" s="36"/>
      <c r="E107" s="22"/>
      <c r="F107" s="36"/>
      <c r="G107" s="36"/>
      <c r="H107" s="185"/>
      <c r="I107" s="36"/>
      <c r="J107" s="36"/>
      <c r="K107" s="18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40"/>
      <c r="AE107" s="40"/>
      <c r="AF107" s="40"/>
      <c r="AG107" s="40"/>
      <c r="AH107" s="40"/>
      <c r="AI107" s="40"/>
      <c r="AJ107" s="40"/>
    </row>
    <row r="108" spans="1:36" s="7" customFormat="1" ht="15.6" customHeight="1" x14ac:dyDescent="0.25">
      <c r="A108" s="8"/>
      <c r="B108" s="36"/>
      <c r="C108" s="36"/>
      <c r="D108" s="36"/>
      <c r="E108" s="22"/>
      <c r="F108" s="36"/>
      <c r="G108" s="36"/>
      <c r="H108" s="185"/>
      <c r="I108" s="36"/>
      <c r="J108" s="36"/>
      <c r="K108" s="18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40"/>
      <c r="AE108" s="40"/>
      <c r="AF108" s="40"/>
      <c r="AG108" s="40"/>
      <c r="AH108" s="40"/>
      <c r="AI108" s="40"/>
      <c r="AJ108" s="40"/>
    </row>
    <row r="109" spans="1:36" s="7" customFormat="1" ht="15.6" customHeight="1" x14ac:dyDescent="0.25">
      <c r="A109" s="8"/>
      <c r="B109" s="36"/>
      <c r="C109" s="36"/>
      <c r="D109" s="36"/>
      <c r="E109" s="22"/>
      <c r="F109" s="36"/>
      <c r="G109" s="36"/>
      <c r="H109" s="185"/>
      <c r="I109" s="36"/>
      <c r="J109" s="36"/>
      <c r="K109" s="18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40"/>
      <c r="AE109" s="40"/>
      <c r="AF109" s="40"/>
      <c r="AG109" s="40"/>
      <c r="AH109" s="40"/>
      <c r="AI109" s="40"/>
      <c r="AJ109" s="40"/>
    </row>
    <row r="110" spans="1:36" s="7" customFormat="1" ht="15.6" customHeight="1" x14ac:dyDescent="0.25">
      <c r="A110" s="8"/>
      <c r="B110" s="36"/>
      <c r="C110" s="36"/>
      <c r="D110" s="36"/>
      <c r="E110" s="22"/>
      <c r="F110" s="36"/>
      <c r="G110" s="36"/>
      <c r="H110" s="185"/>
      <c r="I110" s="36"/>
      <c r="J110" s="36"/>
      <c r="K110" s="18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40"/>
      <c r="AE110" s="40"/>
      <c r="AF110" s="40"/>
      <c r="AG110" s="40"/>
      <c r="AH110" s="40"/>
      <c r="AI110" s="40"/>
      <c r="AJ110" s="40"/>
    </row>
    <row r="111" spans="1:36" s="7" customFormat="1" ht="15.6" customHeight="1" x14ac:dyDescent="0.25">
      <c r="A111" s="8"/>
      <c r="B111" s="36"/>
      <c r="C111" s="36"/>
      <c r="D111" s="36"/>
      <c r="E111" s="22"/>
      <c r="F111" s="36"/>
      <c r="G111" s="36"/>
      <c r="H111" s="185"/>
      <c r="I111" s="36"/>
      <c r="J111" s="36"/>
      <c r="K111" s="18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40"/>
      <c r="AE111" s="40"/>
      <c r="AF111" s="40"/>
      <c r="AG111" s="40"/>
      <c r="AH111" s="40"/>
      <c r="AI111" s="40"/>
      <c r="AJ111" s="40"/>
    </row>
    <row r="112" spans="1:36" s="7" customFormat="1" ht="15.6" customHeight="1" x14ac:dyDescent="0.25">
      <c r="A112" s="8"/>
      <c r="B112" s="36"/>
      <c r="C112" s="36"/>
      <c r="D112" s="36"/>
      <c r="E112" s="22"/>
      <c r="F112" s="36"/>
      <c r="G112" s="36"/>
      <c r="H112" s="185"/>
      <c r="I112" s="36"/>
      <c r="J112" s="36"/>
      <c r="K112" s="18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40"/>
      <c r="AE112" s="40"/>
      <c r="AF112" s="40"/>
      <c r="AG112" s="40"/>
      <c r="AH112" s="40"/>
      <c r="AI112" s="40"/>
      <c r="AJ112" s="40"/>
    </row>
    <row r="113" spans="1:36" s="7" customFormat="1" ht="15.6" customHeight="1" x14ac:dyDescent="0.25">
      <c r="A113" s="8"/>
      <c r="B113" s="36"/>
      <c r="C113" s="36"/>
      <c r="D113" s="36"/>
      <c r="E113" s="22"/>
      <c r="F113" s="36"/>
      <c r="G113" s="36"/>
      <c r="H113" s="185"/>
      <c r="I113" s="36"/>
      <c r="J113" s="36"/>
      <c r="K113" s="18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40"/>
      <c r="AE113" s="40"/>
      <c r="AF113" s="40"/>
      <c r="AG113" s="40"/>
      <c r="AH113" s="40"/>
      <c r="AI113" s="40"/>
      <c r="AJ113" s="40"/>
    </row>
    <row r="114" spans="1:36" s="7" customFormat="1" ht="15.6" customHeight="1" x14ac:dyDescent="0.25">
      <c r="A114" s="8"/>
      <c r="B114" s="36"/>
      <c r="C114" s="36"/>
      <c r="D114" s="36"/>
      <c r="E114" s="22"/>
      <c r="F114" s="36"/>
      <c r="G114" s="36"/>
      <c r="H114" s="185"/>
      <c r="I114" s="36"/>
      <c r="J114" s="36"/>
      <c r="K114" s="18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40"/>
      <c r="AE114" s="40"/>
      <c r="AF114" s="40"/>
      <c r="AG114" s="40"/>
      <c r="AH114" s="40"/>
      <c r="AI114" s="40"/>
      <c r="AJ114" s="40"/>
    </row>
    <row r="115" spans="1:36" s="7" customFormat="1" ht="15.6" customHeight="1" x14ac:dyDescent="0.25">
      <c r="A115" s="8"/>
      <c r="B115" s="36"/>
      <c r="C115" s="36"/>
      <c r="D115" s="36"/>
      <c r="E115" s="22"/>
      <c r="F115" s="36"/>
      <c r="G115" s="36"/>
      <c r="H115" s="185"/>
      <c r="I115" s="36"/>
      <c r="J115" s="36"/>
      <c r="K115" s="18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40"/>
      <c r="AE115" s="40"/>
      <c r="AF115" s="40"/>
      <c r="AG115" s="40"/>
      <c r="AH115" s="40"/>
      <c r="AI115" s="40"/>
      <c r="AJ115" s="40"/>
    </row>
    <row r="116" spans="1:36" s="7" customFormat="1" ht="15.6" customHeight="1" x14ac:dyDescent="0.25">
      <c r="A116" s="8"/>
      <c r="B116" s="36"/>
      <c r="C116" s="36"/>
      <c r="D116" s="36"/>
      <c r="E116" s="22"/>
      <c r="F116" s="36"/>
      <c r="G116" s="36"/>
      <c r="H116" s="185"/>
      <c r="I116" s="36"/>
      <c r="J116" s="36"/>
      <c r="K116" s="18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40"/>
      <c r="AE116" s="40"/>
      <c r="AF116" s="40"/>
      <c r="AG116" s="40"/>
      <c r="AH116" s="40"/>
      <c r="AI116" s="40"/>
      <c r="AJ116" s="40"/>
    </row>
    <row r="117" spans="1:36" s="7" customFormat="1" ht="15.6" customHeight="1" x14ac:dyDescent="0.25">
      <c r="A117" s="8"/>
      <c r="B117" s="36"/>
      <c r="C117" s="36"/>
      <c r="D117" s="36"/>
      <c r="E117" s="22"/>
      <c r="F117" s="36"/>
      <c r="G117" s="36"/>
      <c r="H117" s="185"/>
      <c r="I117" s="36"/>
      <c r="J117" s="36"/>
      <c r="K117" s="18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40"/>
      <c r="AE117" s="40"/>
      <c r="AF117" s="40"/>
      <c r="AG117" s="40"/>
      <c r="AH117" s="40"/>
      <c r="AI117" s="40"/>
      <c r="AJ117" s="40"/>
    </row>
    <row r="118" spans="1:36" s="7" customFormat="1" ht="15.6" customHeight="1" x14ac:dyDescent="0.25">
      <c r="A118" s="8"/>
      <c r="B118" s="36"/>
      <c r="C118" s="36"/>
      <c r="D118" s="36"/>
      <c r="E118" s="22"/>
      <c r="F118" s="36"/>
      <c r="G118" s="36"/>
      <c r="H118" s="185"/>
      <c r="I118" s="36"/>
      <c r="J118" s="36"/>
      <c r="K118" s="18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40"/>
      <c r="AE118" s="40"/>
      <c r="AF118" s="40"/>
      <c r="AG118" s="40"/>
      <c r="AH118" s="40"/>
      <c r="AI118" s="40"/>
      <c r="AJ118" s="40"/>
    </row>
    <row r="119" spans="1:36" s="7" customFormat="1" ht="15.6" customHeight="1" x14ac:dyDescent="0.25">
      <c r="A119" s="8"/>
      <c r="B119" s="36"/>
      <c r="C119" s="36"/>
      <c r="D119" s="36"/>
      <c r="E119" s="22"/>
      <c r="F119" s="36"/>
      <c r="G119" s="36"/>
      <c r="H119" s="185"/>
      <c r="I119" s="36"/>
      <c r="J119" s="36"/>
      <c r="K119" s="18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40"/>
      <c r="AE119" s="40"/>
      <c r="AF119" s="40"/>
      <c r="AG119" s="40"/>
      <c r="AH119" s="40"/>
      <c r="AI119" s="40"/>
      <c r="AJ119" s="40"/>
    </row>
    <row r="120" spans="1:36" s="7" customFormat="1" ht="15.6" customHeight="1" x14ac:dyDescent="0.25">
      <c r="A120" s="8"/>
      <c r="B120" s="36"/>
      <c r="C120" s="36"/>
      <c r="D120" s="36"/>
      <c r="E120" s="22"/>
      <c r="F120" s="36"/>
      <c r="G120" s="36"/>
      <c r="H120" s="185"/>
      <c r="I120" s="36"/>
      <c r="J120" s="36"/>
      <c r="K120" s="18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40"/>
      <c r="AE120" s="40"/>
      <c r="AF120" s="40"/>
      <c r="AG120" s="40"/>
      <c r="AH120" s="40"/>
      <c r="AI120" s="40"/>
      <c r="AJ120" s="40"/>
    </row>
    <row r="121" spans="1:36" s="7" customFormat="1" ht="15.6" customHeight="1" x14ac:dyDescent="0.25">
      <c r="A121" s="8"/>
      <c r="B121" s="36"/>
      <c r="C121" s="36"/>
      <c r="D121" s="36"/>
      <c r="E121" s="22"/>
      <c r="F121" s="36"/>
      <c r="G121" s="36"/>
      <c r="H121" s="185"/>
      <c r="I121" s="36"/>
      <c r="J121" s="36"/>
      <c r="K121" s="18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40"/>
      <c r="AE121" s="40"/>
      <c r="AF121" s="40"/>
      <c r="AG121" s="40"/>
      <c r="AH121" s="40"/>
      <c r="AI121" s="40"/>
      <c r="AJ121" s="40"/>
    </row>
    <row r="122" spans="1:36" s="7" customFormat="1" ht="15.6" customHeight="1" x14ac:dyDescent="0.25">
      <c r="A122" s="8"/>
      <c r="B122" s="36"/>
      <c r="C122" s="36"/>
      <c r="D122" s="36"/>
      <c r="E122" s="22"/>
      <c r="F122" s="36"/>
      <c r="G122" s="36"/>
      <c r="H122" s="185"/>
      <c r="I122" s="36"/>
      <c r="J122" s="36"/>
      <c r="K122" s="18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7" customFormat="1" ht="15.6" customHeight="1" x14ac:dyDescent="0.25">
      <c r="A123" s="8"/>
      <c r="B123" s="36"/>
      <c r="C123" s="36"/>
      <c r="D123" s="36"/>
      <c r="E123" s="22"/>
      <c r="F123" s="36"/>
      <c r="G123" s="36"/>
      <c r="H123" s="185"/>
      <c r="I123" s="36"/>
      <c r="J123" s="36"/>
      <c r="K123" s="18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7" customFormat="1" ht="15.6" customHeight="1" x14ac:dyDescent="0.25">
      <c r="A124" s="8"/>
      <c r="B124" s="36"/>
      <c r="C124" s="36"/>
      <c r="D124" s="36"/>
      <c r="E124" s="22"/>
      <c r="F124" s="36"/>
      <c r="G124" s="36"/>
      <c r="H124" s="185"/>
      <c r="I124" s="36"/>
      <c r="J124" s="36"/>
      <c r="K124" s="18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7" customFormat="1" ht="15.6" customHeight="1" x14ac:dyDescent="0.25">
      <c r="A125" s="8"/>
      <c r="B125" s="36"/>
      <c r="C125" s="36"/>
      <c r="D125" s="36"/>
      <c r="E125" s="22"/>
      <c r="F125" s="36"/>
      <c r="G125" s="36"/>
      <c r="H125" s="185"/>
      <c r="I125" s="36"/>
      <c r="J125" s="36"/>
      <c r="K125" s="18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7" customFormat="1" ht="15.6" customHeight="1" x14ac:dyDescent="0.25">
      <c r="A126" s="8"/>
      <c r="B126" s="36"/>
      <c r="C126" s="36"/>
      <c r="D126" s="36"/>
      <c r="E126" s="22"/>
      <c r="F126" s="36"/>
      <c r="G126" s="36"/>
      <c r="H126" s="185"/>
      <c r="I126" s="36"/>
      <c r="J126" s="36"/>
      <c r="K126" s="18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7" customFormat="1" ht="15.6" customHeight="1" x14ac:dyDescent="0.25">
      <c r="A127" s="8"/>
      <c r="B127" s="36"/>
      <c r="C127" s="36"/>
      <c r="D127" s="36"/>
      <c r="E127" s="22"/>
      <c r="F127" s="36"/>
      <c r="G127" s="36"/>
      <c r="H127" s="185"/>
      <c r="I127" s="36"/>
      <c r="J127" s="36"/>
      <c r="K127" s="18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7" customFormat="1" ht="15.6" customHeight="1" x14ac:dyDescent="0.25">
      <c r="A128" s="8"/>
      <c r="B128" s="36"/>
      <c r="C128" s="36"/>
      <c r="D128" s="36"/>
      <c r="E128" s="22"/>
      <c r="F128" s="36"/>
      <c r="G128" s="36"/>
      <c r="H128" s="185"/>
      <c r="I128" s="36"/>
      <c r="J128" s="36"/>
      <c r="K128" s="18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7" customFormat="1" ht="15.6" customHeight="1" x14ac:dyDescent="0.25">
      <c r="A129" s="8"/>
      <c r="B129" s="36"/>
      <c r="C129" s="36"/>
      <c r="D129" s="36"/>
      <c r="E129" s="22"/>
      <c r="F129" s="36"/>
      <c r="G129" s="36"/>
      <c r="H129" s="185"/>
      <c r="I129" s="36"/>
      <c r="J129" s="36"/>
      <c r="K129" s="18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7" customFormat="1" ht="15.6" customHeight="1" x14ac:dyDescent="0.25">
      <c r="A130" s="8"/>
      <c r="B130" s="36"/>
      <c r="C130" s="36"/>
      <c r="D130" s="36"/>
      <c r="E130" s="22"/>
      <c r="F130" s="36"/>
      <c r="G130" s="36"/>
      <c r="H130" s="185"/>
      <c r="I130" s="36"/>
      <c r="J130" s="36"/>
      <c r="K130" s="18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7" customFormat="1" ht="15.6" customHeight="1" x14ac:dyDescent="0.25">
      <c r="A131" s="8"/>
      <c r="B131" s="36"/>
      <c r="C131" s="36"/>
      <c r="D131" s="36"/>
      <c r="E131" s="22"/>
      <c r="F131" s="36"/>
      <c r="G131" s="36"/>
      <c r="H131" s="185"/>
      <c r="I131" s="36"/>
      <c r="J131" s="36"/>
      <c r="K131" s="18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7" customFormat="1" ht="15.6" customHeight="1" x14ac:dyDescent="0.25">
      <c r="A132" s="8"/>
      <c r="B132" s="36"/>
      <c r="C132" s="36"/>
      <c r="D132" s="36"/>
      <c r="E132" s="22"/>
      <c r="F132" s="36"/>
      <c r="G132" s="36"/>
      <c r="H132" s="185"/>
      <c r="I132" s="36"/>
      <c r="J132" s="36"/>
      <c r="K132" s="18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7" customFormat="1" ht="15.6" customHeight="1" x14ac:dyDescent="0.25">
      <c r="A133" s="8"/>
      <c r="B133" s="36"/>
      <c r="C133" s="36"/>
      <c r="D133" s="36"/>
      <c r="E133" s="22"/>
      <c r="F133" s="36"/>
      <c r="G133" s="36"/>
      <c r="H133" s="185"/>
      <c r="I133" s="36"/>
      <c r="J133" s="36"/>
      <c r="K133" s="18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7" customFormat="1" ht="15.6" customHeight="1" x14ac:dyDescent="0.25">
      <c r="A134" s="8"/>
      <c r="B134" s="36"/>
      <c r="C134" s="36"/>
      <c r="D134" s="36"/>
      <c r="E134" s="22"/>
      <c r="F134" s="36"/>
      <c r="G134" s="36"/>
      <c r="H134" s="185"/>
      <c r="I134" s="36"/>
      <c r="J134" s="36"/>
      <c r="K134" s="18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7" customFormat="1" ht="15.6" customHeight="1" x14ac:dyDescent="0.25">
      <c r="A135" s="8"/>
      <c r="B135" s="36"/>
      <c r="C135" s="36"/>
      <c r="D135" s="36"/>
      <c r="E135" s="22"/>
      <c r="F135" s="36"/>
      <c r="G135" s="36"/>
      <c r="H135" s="185"/>
      <c r="I135" s="36"/>
      <c r="J135" s="36"/>
      <c r="K135" s="18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7" customFormat="1" ht="15.6" customHeight="1" x14ac:dyDescent="0.25">
      <c r="A136" s="8"/>
      <c r="B136" s="36"/>
      <c r="C136" s="36"/>
      <c r="D136" s="36"/>
      <c r="E136" s="22"/>
      <c r="F136" s="36"/>
      <c r="G136" s="36"/>
      <c r="H136" s="185"/>
      <c r="I136" s="36"/>
      <c r="J136" s="36"/>
      <c r="K136" s="18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7" customFormat="1" ht="15.6" customHeight="1" x14ac:dyDescent="0.25">
      <c r="A137" s="8"/>
      <c r="B137" s="36"/>
      <c r="C137" s="36"/>
      <c r="D137" s="36"/>
      <c r="E137" s="22"/>
      <c r="F137" s="36"/>
      <c r="G137" s="36"/>
      <c r="H137" s="185"/>
      <c r="I137" s="36"/>
      <c r="J137" s="36"/>
      <c r="K137" s="18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7" customFormat="1" ht="15.6" customHeight="1" x14ac:dyDescent="0.25">
      <c r="A138" s="8"/>
      <c r="B138" s="36"/>
      <c r="C138" s="36"/>
      <c r="D138" s="36"/>
      <c r="E138" s="22"/>
      <c r="F138" s="36"/>
      <c r="G138" s="36"/>
      <c r="H138" s="185"/>
      <c r="I138" s="36"/>
      <c r="J138" s="36"/>
      <c r="K138" s="18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7" customFormat="1" ht="15.6" customHeight="1" x14ac:dyDescent="0.25">
      <c r="A139" s="8"/>
      <c r="B139" s="36"/>
      <c r="C139" s="36"/>
      <c r="D139" s="36"/>
      <c r="E139" s="22"/>
      <c r="F139" s="36"/>
      <c r="G139" s="36"/>
      <c r="H139" s="185"/>
      <c r="I139" s="36"/>
      <c r="J139" s="36"/>
      <c r="K139" s="18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7" customFormat="1" ht="15.6" customHeight="1" x14ac:dyDescent="0.25">
      <c r="A140" s="8"/>
      <c r="B140" s="36"/>
      <c r="C140" s="36"/>
      <c r="D140" s="36"/>
      <c r="E140" s="22"/>
      <c r="F140" s="36"/>
      <c r="G140" s="36"/>
      <c r="H140" s="185"/>
      <c r="I140" s="36"/>
      <c r="J140" s="36"/>
      <c r="K140" s="18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7" customFormat="1" ht="15.6" customHeight="1" x14ac:dyDescent="0.25">
      <c r="A141" s="8"/>
      <c r="B141" s="36"/>
      <c r="C141" s="36"/>
      <c r="D141" s="36"/>
      <c r="E141" s="22"/>
      <c r="F141" s="36"/>
      <c r="G141" s="36"/>
      <c r="H141" s="185"/>
      <c r="I141" s="36"/>
      <c r="J141" s="36"/>
      <c r="K141" s="18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7" customFormat="1" ht="15.6" customHeight="1" x14ac:dyDescent="0.25">
      <c r="A142" s="8"/>
      <c r="B142" s="36"/>
      <c r="C142" s="36"/>
      <c r="D142" s="36"/>
      <c r="E142" s="22"/>
      <c r="F142" s="36"/>
      <c r="G142" s="36"/>
      <c r="H142" s="185"/>
      <c r="I142" s="36"/>
      <c r="J142" s="36"/>
      <c r="K142" s="18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7" customFormat="1" ht="15.6" customHeight="1" x14ac:dyDescent="0.25">
      <c r="A143" s="8"/>
      <c r="B143" s="36"/>
      <c r="C143" s="36"/>
      <c r="D143" s="36"/>
      <c r="E143" s="22"/>
      <c r="F143" s="36"/>
      <c r="G143" s="36"/>
      <c r="H143" s="185"/>
      <c r="I143" s="36"/>
      <c r="J143" s="36"/>
      <c r="K143" s="18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7" customFormat="1" ht="15.6" customHeight="1" x14ac:dyDescent="0.25">
      <c r="A144" s="8"/>
      <c r="B144" s="36"/>
      <c r="C144" s="36"/>
      <c r="D144" s="36"/>
      <c r="E144" s="22"/>
      <c r="F144" s="36"/>
      <c r="G144" s="36"/>
      <c r="H144" s="185"/>
      <c r="I144" s="36"/>
      <c r="J144" s="36"/>
      <c r="K144" s="18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7" customFormat="1" ht="15.6" customHeight="1" x14ac:dyDescent="0.25">
      <c r="A145" s="8"/>
      <c r="B145" s="36"/>
      <c r="C145" s="36"/>
      <c r="D145" s="36"/>
      <c r="E145" s="22"/>
      <c r="F145" s="36"/>
      <c r="G145" s="36"/>
      <c r="H145" s="185"/>
      <c r="I145" s="36"/>
      <c r="J145" s="36"/>
      <c r="K145" s="18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7" customFormat="1" ht="15.6" customHeight="1" x14ac:dyDescent="0.25">
      <c r="A146" s="8"/>
      <c r="B146" s="36"/>
      <c r="C146" s="36"/>
      <c r="D146" s="36"/>
      <c r="E146" s="22"/>
      <c r="F146" s="36"/>
      <c r="G146" s="36"/>
      <c r="H146" s="185"/>
      <c r="I146" s="36"/>
      <c r="J146" s="36"/>
      <c r="K146" s="18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7" customFormat="1" ht="15.6" customHeight="1" x14ac:dyDescent="0.25">
      <c r="A147" s="8"/>
      <c r="B147" s="36"/>
      <c r="C147" s="36"/>
      <c r="D147" s="36"/>
      <c r="E147" s="22"/>
      <c r="F147" s="36"/>
      <c r="G147" s="36"/>
      <c r="H147" s="185"/>
      <c r="I147" s="36"/>
      <c r="J147" s="36"/>
      <c r="K147" s="18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7" customFormat="1" ht="15.6" customHeight="1" x14ac:dyDescent="0.25">
      <c r="A148" s="8"/>
      <c r="B148" s="36"/>
      <c r="C148" s="36"/>
      <c r="D148" s="36"/>
      <c r="E148" s="22"/>
      <c r="F148" s="36"/>
      <c r="G148" s="36"/>
      <c r="H148" s="185"/>
      <c r="I148" s="36"/>
      <c r="J148" s="36"/>
      <c r="K148" s="18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7" customFormat="1" ht="15.6" customHeight="1" x14ac:dyDescent="0.25">
      <c r="A149" s="8"/>
      <c r="B149" s="36"/>
      <c r="C149" s="36"/>
      <c r="D149" s="36"/>
      <c r="E149" s="22"/>
      <c r="F149" s="36"/>
      <c r="G149" s="36"/>
      <c r="H149" s="185"/>
      <c r="I149" s="36"/>
      <c r="J149" s="36"/>
      <c r="K149" s="18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7" customFormat="1" ht="15.6" customHeight="1" x14ac:dyDescent="0.25">
      <c r="A150" s="8"/>
      <c r="B150" s="36"/>
      <c r="C150" s="36"/>
      <c r="D150" s="36"/>
      <c r="E150" s="22"/>
      <c r="F150" s="36"/>
      <c r="G150" s="36"/>
      <c r="H150" s="185"/>
      <c r="I150" s="36"/>
      <c r="J150" s="36"/>
      <c r="K150" s="18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7" customFormat="1" ht="15.6" customHeight="1" x14ac:dyDescent="0.25">
      <c r="A151" s="8"/>
      <c r="B151" s="36"/>
      <c r="C151" s="36"/>
      <c r="D151" s="36"/>
      <c r="E151" s="22"/>
      <c r="F151" s="36"/>
      <c r="G151" s="36"/>
      <c r="H151" s="185"/>
      <c r="I151" s="36"/>
      <c r="J151" s="36"/>
      <c r="K151" s="18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7" customFormat="1" ht="15.6" customHeight="1" x14ac:dyDescent="0.25">
      <c r="A152" s="8"/>
      <c r="B152" s="36"/>
      <c r="C152" s="36"/>
      <c r="D152" s="36"/>
      <c r="E152" s="22"/>
      <c r="F152" s="36"/>
      <c r="G152" s="36"/>
      <c r="H152" s="185"/>
      <c r="I152" s="36"/>
      <c r="J152" s="36"/>
      <c r="K152" s="18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7" customFormat="1" ht="15.6" customHeight="1" x14ac:dyDescent="0.25">
      <c r="A153" s="8"/>
      <c r="B153" s="36"/>
      <c r="C153" s="36"/>
      <c r="D153" s="36"/>
      <c r="E153" s="22"/>
      <c r="F153" s="36"/>
      <c r="G153" s="36"/>
      <c r="H153" s="185"/>
      <c r="I153" s="36"/>
      <c r="J153" s="36"/>
      <c r="K153" s="18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7" customFormat="1" ht="15.6" customHeight="1" x14ac:dyDescent="0.25">
      <c r="A154" s="8"/>
      <c r="B154" s="36"/>
      <c r="C154" s="36"/>
      <c r="D154" s="36"/>
      <c r="E154" s="22"/>
      <c r="F154" s="36"/>
      <c r="G154" s="36"/>
      <c r="H154" s="185"/>
      <c r="I154" s="36"/>
      <c r="J154" s="36"/>
      <c r="K154" s="18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7" customFormat="1" ht="15.6" customHeight="1" x14ac:dyDescent="0.25">
      <c r="A155" s="8"/>
      <c r="B155" s="36"/>
      <c r="C155" s="36"/>
      <c r="D155" s="36"/>
      <c r="E155" s="22"/>
      <c r="F155" s="36"/>
      <c r="G155" s="36"/>
      <c r="H155" s="185"/>
      <c r="I155" s="36"/>
      <c r="J155" s="36"/>
      <c r="K155" s="18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s="7" customFormat="1" ht="15.6" customHeight="1" x14ac:dyDescent="0.25">
      <c r="A156" s="8"/>
      <c r="B156" s="36"/>
      <c r="C156" s="36"/>
      <c r="D156" s="36"/>
      <c r="E156" s="22"/>
      <c r="F156" s="36"/>
      <c r="G156" s="36"/>
      <c r="H156" s="185"/>
      <c r="I156" s="36"/>
      <c r="J156" s="36"/>
      <c r="K156" s="18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40"/>
      <c r="AE156" s="40"/>
      <c r="AF156" s="40"/>
      <c r="AG156" s="40"/>
      <c r="AH156" s="40"/>
      <c r="AI156" s="40"/>
      <c r="AJ156" s="40"/>
    </row>
    <row r="157" spans="1:36" s="7" customFormat="1" ht="15.6" customHeight="1" x14ac:dyDescent="0.25">
      <c r="A157" s="8"/>
      <c r="B157" s="36"/>
      <c r="C157" s="36"/>
      <c r="D157" s="36"/>
      <c r="E157" s="22"/>
      <c r="F157" s="36"/>
      <c r="G157" s="36"/>
      <c r="H157" s="185"/>
      <c r="I157" s="36"/>
      <c r="J157" s="36"/>
      <c r="K157" s="18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40"/>
      <c r="AE157" s="40"/>
      <c r="AF157" s="40"/>
      <c r="AG157" s="40"/>
      <c r="AH157" s="40"/>
      <c r="AI157" s="40"/>
      <c r="AJ157" s="40"/>
    </row>
    <row r="158" spans="1:36" s="7" customFormat="1" ht="15.6" customHeight="1" x14ac:dyDescent="0.25">
      <c r="A158" s="8"/>
      <c r="B158" s="36"/>
      <c r="C158" s="36"/>
      <c r="D158" s="36"/>
      <c r="E158" s="22"/>
      <c r="F158" s="36"/>
      <c r="G158" s="36"/>
      <c r="H158" s="185"/>
      <c r="I158" s="36"/>
      <c r="J158" s="36"/>
      <c r="K158" s="18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40"/>
      <c r="AE158" s="40"/>
      <c r="AF158" s="40"/>
      <c r="AG158" s="40"/>
      <c r="AH158" s="40"/>
      <c r="AI158" s="40"/>
      <c r="AJ158" s="40"/>
    </row>
    <row r="159" spans="1:36" s="7" customFormat="1" ht="15.6" customHeight="1" x14ac:dyDescent="0.25">
      <c r="A159" s="8"/>
      <c r="B159" s="36"/>
      <c r="C159" s="36"/>
      <c r="D159" s="36"/>
      <c r="E159" s="22"/>
      <c r="F159" s="36"/>
      <c r="G159" s="36"/>
      <c r="H159" s="185"/>
      <c r="I159" s="36"/>
      <c r="J159" s="36"/>
      <c r="K159" s="18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40"/>
      <c r="AE159" s="40"/>
      <c r="AF159" s="40"/>
      <c r="AG159" s="40"/>
      <c r="AH159" s="40"/>
      <c r="AI159" s="40"/>
      <c r="AJ159" s="40"/>
    </row>
    <row r="160" spans="1:36" s="7" customFormat="1" ht="15.6" customHeight="1" x14ac:dyDescent="0.25">
      <c r="A160" s="8"/>
      <c r="B160" s="36"/>
      <c r="C160" s="36"/>
      <c r="D160" s="36"/>
      <c r="E160" s="22"/>
      <c r="F160" s="36"/>
      <c r="G160" s="36"/>
      <c r="H160" s="185"/>
      <c r="I160" s="36"/>
      <c r="J160" s="36"/>
      <c r="K160" s="18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40"/>
      <c r="AE160" s="40"/>
      <c r="AF160" s="40"/>
      <c r="AG160" s="40"/>
      <c r="AH160" s="40"/>
      <c r="AI160" s="40"/>
      <c r="AJ160" s="40"/>
    </row>
    <row r="161" spans="1:36" s="7" customFormat="1" ht="15.6" customHeight="1" x14ac:dyDescent="0.25">
      <c r="A161" s="8"/>
      <c r="B161" s="36"/>
      <c r="C161" s="36"/>
      <c r="D161" s="36"/>
      <c r="E161" s="22"/>
      <c r="F161" s="36"/>
      <c r="G161" s="36"/>
      <c r="H161" s="185"/>
      <c r="I161" s="36"/>
      <c r="J161" s="36"/>
      <c r="K161" s="18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40"/>
      <c r="AE161" s="40"/>
      <c r="AF161" s="40"/>
      <c r="AG161" s="40"/>
      <c r="AH161" s="40"/>
      <c r="AI161" s="40"/>
      <c r="AJ161" s="40"/>
    </row>
    <row r="162" spans="1:36" s="7" customFormat="1" ht="15.6" customHeight="1" x14ac:dyDescent="0.25">
      <c r="A162" s="8"/>
      <c r="B162" s="36"/>
      <c r="C162" s="36"/>
      <c r="D162" s="36"/>
      <c r="E162" s="22"/>
      <c r="F162" s="36"/>
      <c r="G162" s="36"/>
      <c r="H162" s="185"/>
      <c r="I162" s="36"/>
      <c r="J162" s="36"/>
      <c r="K162" s="18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40"/>
      <c r="AE162" s="40"/>
      <c r="AF162" s="40"/>
      <c r="AG162" s="40"/>
      <c r="AH162" s="40"/>
      <c r="AI162" s="40"/>
      <c r="AJ162" s="40"/>
    </row>
    <row r="163" spans="1:36" s="7" customFormat="1" ht="15.6" customHeight="1" x14ac:dyDescent="0.25">
      <c r="A163" s="8"/>
      <c r="B163" s="36"/>
      <c r="C163" s="36"/>
      <c r="D163" s="36"/>
      <c r="E163" s="22"/>
      <c r="F163" s="36"/>
      <c r="G163" s="36"/>
      <c r="H163" s="185"/>
      <c r="I163" s="36"/>
      <c r="J163" s="36"/>
      <c r="K163" s="18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40"/>
      <c r="AE163" s="40"/>
      <c r="AF163" s="40"/>
      <c r="AG163" s="40"/>
      <c r="AH163" s="40"/>
      <c r="AI163" s="40"/>
      <c r="AJ163" s="40"/>
    </row>
    <row r="164" spans="1:36" s="7" customFormat="1" ht="15.6" customHeight="1" x14ac:dyDescent="0.25">
      <c r="A164" s="8"/>
      <c r="B164" s="36"/>
      <c r="C164" s="36"/>
      <c r="D164" s="36"/>
      <c r="E164" s="22"/>
      <c r="F164" s="36"/>
      <c r="G164" s="36"/>
      <c r="H164" s="185"/>
      <c r="I164" s="36"/>
      <c r="J164" s="36"/>
      <c r="K164" s="18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40"/>
      <c r="AE164" s="40"/>
      <c r="AF164" s="40"/>
      <c r="AG164" s="40"/>
      <c r="AH164" s="40"/>
      <c r="AI164" s="40"/>
      <c r="AJ164" s="40"/>
    </row>
    <row r="165" spans="1:36" ht="15.6" customHeight="1" x14ac:dyDescent="0.25">
      <c r="AD165" s="40"/>
      <c r="AE165" s="40"/>
      <c r="AF165" s="40"/>
      <c r="AG165" s="40"/>
      <c r="AH165" s="40"/>
      <c r="AI165" s="40"/>
      <c r="AJ165" s="40"/>
    </row>
  </sheetData>
  <sortState xmlns:xlrd2="http://schemas.microsoft.com/office/spreadsheetml/2017/richdata2" ref="B11:AC12">
    <sortCondition ref="B11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2023-10-03T08:35:01Z</dcterms:modified>
</cp:coreProperties>
</file>